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456" windowWidth="15600" windowHeight="11760" tabRatio="500"/>
  </bookViews>
  <sheets>
    <sheet name="TeknikŞartname" sheetId="6" r:id="rId1"/>
  </sheets>
  <definedNames>
    <definedName name="_xlnm._FilterDatabase" localSheetId="0" hidden="1">TeknikŞartname!$A$2:$I$209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9" i="6" l="1"/>
  <c r="I179" i="6" s="1"/>
  <c r="F201" i="6"/>
  <c r="I201" i="6" s="1"/>
  <c r="F200" i="6"/>
  <c r="I200" i="6" s="1"/>
  <c r="I199" i="6" s="1"/>
  <c r="F51" i="6"/>
  <c r="I51" i="6" s="1"/>
  <c r="F22" i="6"/>
  <c r="F21" i="6"/>
  <c r="F20" i="6"/>
  <c r="F19" i="6"/>
  <c r="F18" i="6"/>
  <c r="F17" i="6"/>
  <c r="F16" i="6"/>
  <c r="F15" i="6"/>
  <c r="F14" i="6"/>
  <c r="F13" i="6"/>
  <c r="F12" i="6"/>
  <c r="F10" i="6"/>
  <c r="F9" i="6"/>
  <c r="F8" i="6"/>
  <c r="F7" i="6"/>
  <c r="F199" i="6" l="1"/>
  <c r="F194" i="6"/>
  <c r="I194" i="6" s="1"/>
  <c r="F69" i="6"/>
  <c r="I69" i="6" s="1"/>
  <c r="F70" i="6"/>
  <c r="I70" i="6" s="1"/>
  <c r="F71" i="6"/>
  <c r="I71" i="6" s="1"/>
  <c r="F72" i="6"/>
  <c r="I72" i="6" s="1"/>
  <c r="F73" i="6"/>
  <c r="I73" i="6" s="1"/>
  <c r="F74" i="6"/>
  <c r="I74" i="6" s="1"/>
  <c r="F55" i="6"/>
  <c r="I55" i="6" s="1"/>
  <c r="F52" i="6"/>
  <c r="I52" i="6" s="1"/>
  <c r="F34" i="6"/>
  <c r="I34" i="6" s="1"/>
  <c r="F190" i="6" l="1"/>
  <c r="I190" i="6" s="1"/>
  <c r="F126" i="6"/>
  <c r="I126" i="6" s="1"/>
  <c r="F125" i="6"/>
  <c r="I125" i="6" s="1"/>
  <c r="F124" i="6"/>
  <c r="I124" i="6" s="1"/>
  <c r="F113" i="6"/>
  <c r="I113" i="6" s="1"/>
  <c r="F112" i="6"/>
  <c r="I112" i="6" s="1"/>
  <c r="F111" i="6"/>
  <c r="I111" i="6" s="1"/>
  <c r="F102" i="6"/>
  <c r="I102" i="6" s="1"/>
  <c r="F207" i="6"/>
  <c r="I207" i="6" s="1"/>
  <c r="F206" i="6"/>
  <c r="I206" i="6" s="1"/>
  <c r="F205" i="6"/>
  <c r="I205" i="6" s="1"/>
  <c r="F204" i="6"/>
  <c r="F198" i="6"/>
  <c r="I198" i="6" s="1"/>
  <c r="F197" i="6"/>
  <c r="F193" i="6"/>
  <c r="F189" i="6"/>
  <c r="I189" i="6" s="1"/>
  <c r="F188" i="6"/>
  <c r="I188" i="6" s="1"/>
  <c r="F187" i="6"/>
  <c r="I187" i="6" s="1"/>
  <c r="F186" i="6"/>
  <c r="I186" i="6" s="1"/>
  <c r="F185" i="6"/>
  <c r="I185" i="6" s="1"/>
  <c r="F184" i="6"/>
  <c r="I184" i="6" s="1"/>
  <c r="F183" i="6"/>
  <c r="I183" i="6" s="1"/>
  <c r="F182" i="6"/>
  <c r="I182" i="6" s="1"/>
  <c r="F181" i="6"/>
  <c r="I181" i="6" s="1"/>
  <c r="F178" i="6"/>
  <c r="I178" i="6" s="1"/>
  <c r="F177" i="6"/>
  <c r="F174" i="6"/>
  <c r="I174" i="6" s="1"/>
  <c r="F173" i="6"/>
  <c r="I173" i="6" s="1"/>
  <c r="F172" i="6"/>
  <c r="I172" i="6" s="1"/>
  <c r="F171" i="6"/>
  <c r="I171" i="6" s="1"/>
  <c r="F170" i="6"/>
  <c r="I170" i="6" s="1"/>
  <c r="F169" i="6"/>
  <c r="F166" i="6"/>
  <c r="I166" i="6" s="1"/>
  <c r="F165" i="6"/>
  <c r="I165" i="6" s="1"/>
  <c r="F164" i="6"/>
  <c r="I164" i="6" s="1"/>
  <c r="F163" i="6"/>
  <c r="I163" i="6" s="1"/>
  <c r="F162" i="6"/>
  <c r="I162" i="6" s="1"/>
  <c r="F160" i="6"/>
  <c r="I160" i="6" s="1"/>
  <c r="F159" i="6"/>
  <c r="I159" i="6" s="1"/>
  <c r="F158" i="6"/>
  <c r="I158" i="6" s="1"/>
  <c r="F157" i="6"/>
  <c r="F154" i="6"/>
  <c r="I154" i="6" s="1"/>
  <c r="F152" i="6"/>
  <c r="I152" i="6" s="1"/>
  <c r="F151" i="6"/>
  <c r="I151" i="6" s="1"/>
  <c r="F150" i="6"/>
  <c r="I150" i="6" s="1"/>
  <c r="F149" i="6"/>
  <c r="I149" i="6" s="1"/>
  <c r="F147" i="6"/>
  <c r="I147" i="6" s="1"/>
  <c r="F146" i="6"/>
  <c r="I146" i="6" s="1"/>
  <c r="F145" i="6"/>
  <c r="I145" i="6" s="1"/>
  <c r="F144" i="6"/>
  <c r="I144" i="6" s="1"/>
  <c r="F143" i="6"/>
  <c r="I143" i="6" s="1"/>
  <c r="F141" i="6"/>
  <c r="I141" i="6" s="1"/>
  <c r="F140" i="6"/>
  <c r="I140" i="6" s="1"/>
  <c r="F138" i="6"/>
  <c r="I138" i="6" s="1"/>
  <c r="F137" i="6"/>
  <c r="I137" i="6" s="1"/>
  <c r="F136" i="6"/>
  <c r="I136" i="6" s="1"/>
  <c r="F135" i="6"/>
  <c r="I135" i="6" s="1"/>
  <c r="F133" i="6"/>
  <c r="I133" i="6" s="1"/>
  <c r="F132" i="6"/>
  <c r="I132" i="6" s="1"/>
  <c r="F131" i="6"/>
  <c r="I131" i="6" s="1"/>
  <c r="F130" i="6"/>
  <c r="I130" i="6" s="1"/>
  <c r="F129" i="6"/>
  <c r="I129" i="6" s="1"/>
  <c r="F128" i="6"/>
  <c r="I128" i="6" s="1"/>
  <c r="F127" i="6"/>
  <c r="I127" i="6" s="1"/>
  <c r="F123" i="6"/>
  <c r="I123" i="6" s="1"/>
  <c r="F122" i="6"/>
  <c r="I122" i="6" s="1"/>
  <c r="F120" i="6"/>
  <c r="I120" i="6" s="1"/>
  <c r="F119" i="6"/>
  <c r="I119" i="6" s="1"/>
  <c r="F118" i="6"/>
  <c r="I118" i="6" s="1"/>
  <c r="F117" i="6"/>
  <c r="I117" i="6" s="1"/>
  <c r="F116" i="6"/>
  <c r="I116" i="6" s="1"/>
  <c r="F115" i="6"/>
  <c r="I115" i="6" s="1"/>
  <c r="F114" i="6"/>
  <c r="I114" i="6" s="1"/>
  <c r="F110" i="6"/>
  <c r="I110" i="6" s="1"/>
  <c r="F109" i="6"/>
  <c r="I109" i="6" s="1"/>
  <c r="F107" i="6"/>
  <c r="I107" i="6" s="1"/>
  <c r="F106" i="6"/>
  <c r="I106" i="6" s="1"/>
  <c r="F105" i="6"/>
  <c r="I105" i="6" s="1"/>
  <c r="F104" i="6"/>
  <c r="I104" i="6" s="1"/>
  <c r="F103" i="6"/>
  <c r="I103" i="6" s="1"/>
  <c r="F101" i="6"/>
  <c r="I101" i="6" s="1"/>
  <c r="F100" i="6"/>
  <c r="I100" i="6" s="1"/>
  <c r="F99" i="6"/>
  <c r="I99" i="6" s="1"/>
  <c r="F98" i="6"/>
  <c r="I98" i="6" s="1"/>
  <c r="F97" i="6"/>
  <c r="I97" i="6" s="1"/>
  <c r="F96" i="6"/>
  <c r="I96" i="6" s="1"/>
  <c r="F95" i="6"/>
  <c r="I95" i="6" s="1"/>
  <c r="F94" i="6"/>
  <c r="I94" i="6" s="1"/>
  <c r="F93" i="6"/>
  <c r="I93" i="6" s="1"/>
  <c r="F92" i="6"/>
  <c r="I92" i="6" s="1"/>
  <c r="F91" i="6"/>
  <c r="I91" i="6" s="1"/>
  <c r="F90" i="6"/>
  <c r="I90" i="6" s="1"/>
  <c r="F89" i="6"/>
  <c r="I89" i="6" s="1"/>
  <c r="F88" i="6"/>
  <c r="I88" i="6" s="1"/>
  <c r="F87" i="6"/>
  <c r="I87" i="6" s="1"/>
  <c r="F86" i="6"/>
  <c r="I86" i="6" s="1"/>
  <c r="F85" i="6"/>
  <c r="I85" i="6" s="1"/>
  <c r="F84" i="6"/>
  <c r="I84" i="6" s="1"/>
  <c r="F83" i="6"/>
  <c r="I83" i="6" s="1"/>
  <c r="F82" i="6"/>
  <c r="I82" i="6" s="1"/>
  <c r="F81" i="6"/>
  <c r="F78" i="6"/>
  <c r="I78" i="6" s="1"/>
  <c r="F77" i="6"/>
  <c r="I77" i="6" s="1"/>
  <c r="F76" i="6"/>
  <c r="I76" i="6" s="1"/>
  <c r="F68" i="6"/>
  <c r="F65" i="6"/>
  <c r="I65" i="6" s="1"/>
  <c r="F64" i="6"/>
  <c r="I64" i="6" s="1"/>
  <c r="F63" i="6"/>
  <c r="I63" i="6" s="1"/>
  <c r="F62" i="6"/>
  <c r="I62" i="6" s="1"/>
  <c r="F61" i="6"/>
  <c r="I61" i="6" s="1"/>
  <c r="F60" i="6"/>
  <c r="I60" i="6" s="1"/>
  <c r="F59" i="6"/>
  <c r="I59" i="6" s="1"/>
  <c r="F58" i="6"/>
  <c r="I58" i="6" s="1"/>
  <c r="F57" i="6"/>
  <c r="I57" i="6" s="1"/>
  <c r="F56" i="6"/>
  <c r="I56" i="6" s="1"/>
  <c r="F54" i="6"/>
  <c r="F50" i="6"/>
  <c r="I50" i="6" s="1"/>
  <c r="F49" i="6"/>
  <c r="F47" i="6"/>
  <c r="I47" i="6" s="1"/>
  <c r="F45" i="6"/>
  <c r="F42" i="6"/>
  <c r="F39" i="6"/>
  <c r="I39" i="6" s="1"/>
  <c r="F37" i="6"/>
  <c r="I37" i="6" s="1"/>
  <c r="F36" i="6"/>
  <c r="I36" i="6" s="1"/>
  <c r="F33" i="6"/>
  <c r="I33" i="6" s="1"/>
  <c r="F31" i="6"/>
  <c r="I31" i="6" s="1"/>
  <c r="F30" i="6"/>
  <c r="I30" i="6" s="1"/>
  <c r="F28" i="6"/>
  <c r="I28" i="6" s="1"/>
  <c r="F26" i="6"/>
  <c r="I26" i="6" s="1"/>
  <c r="F24" i="6"/>
  <c r="I24" i="6" s="1"/>
  <c r="I22" i="6"/>
  <c r="I21" i="6"/>
  <c r="I20" i="6"/>
  <c r="I19" i="6"/>
  <c r="I18" i="6"/>
  <c r="I17" i="6"/>
  <c r="I16" i="6"/>
  <c r="I15" i="6"/>
  <c r="I14" i="6"/>
  <c r="I13" i="6"/>
  <c r="I12" i="6"/>
  <c r="I10" i="6"/>
  <c r="I9" i="6"/>
  <c r="I8" i="6"/>
  <c r="I7" i="6"/>
  <c r="F5" i="6"/>
  <c r="I5" i="6" s="1"/>
  <c r="F4" i="6"/>
  <c r="I42" i="6" l="1"/>
  <c r="I40" i="6" s="1"/>
  <c r="F40" i="6"/>
  <c r="I45" i="6"/>
  <c r="I43" i="6" s="1"/>
  <c r="F43" i="6"/>
  <c r="I169" i="6"/>
  <c r="I167" i="6" s="1"/>
  <c r="F167" i="6"/>
  <c r="I193" i="6"/>
  <c r="I191" i="6" s="1"/>
  <c r="F191" i="6"/>
  <c r="I197" i="6"/>
  <c r="I195" i="6" s="1"/>
  <c r="F195" i="6"/>
  <c r="I81" i="6"/>
  <c r="I79" i="6" s="1"/>
  <c r="F79" i="6"/>
  <c r="I49" i="6"/>
  <c r="I48" i="6" s="1"/>
  <c r="F48" i="6"/>
  <c r="I54" i="6"/>
  <c r="I53" i="6" s="1"/>
  <c r="F53" i="6"/>
  <c r="I204" i="6"/>
  <c r="I202" i="6" s="1"/>
  <c r="F202" i="6"/>
  <c r="F3" i="6"/>
  <c r="I177" i="6"/>
  <c r="I175" i="6" s="1"/>
  <c r="F175" i="6"/>
  <c r="I157" i="6"/>
  <c r="I155" i="6" s="1"/>
  <c r="F155" i="6"/>
  <c r="I68" i="6"/>
  <c r="I66" i="6" s="1"/>
  <c r="F66" i="6"/>
  <c r="I4" i="6"/>
  <c r="I3" i="6" s="1"/>
  <c r="F208" i="6" l="1"/>
  <c r="I208" i="6"/>
</calcChain>
</file>

<file path=xl/comments1.xml><?xml version="1.0" encoding="utf-8"?>
<comments xmlns="http://schemas.openxmlformats.org/spreadsheetml/2006/main">
  <authors>
    <author>Tugba OGAN</author>
  </authors>
  <commentList>
    <comment ref="D4" authorId="0">
      <text>
        <r>
          <rPr>
            <b/>
            <sz val="9"/>
            <color rgb="FF000000"/>
            <rFont val="Tahoma"/>
            <family val="2"/>
            <charset val="162"/>
          </rPr>
          <t>Tugba OGAN:</t>
        </r>
        <r>
          <rPr>
            <sz val="9"/>
            <color rgb="FF000000"/>
            <rFont val="Tahoma"/>
            <family val="2"/>
            <charset val="162"/>
          </rPr>
          <t xml:space="preserve">
Nisan-Aralık 2017
resmi tatiller ve hafta sonları çıkarılmıştır</t>
        </r>
      </text>
    </comment>
    <comment ref="D5" authorId="0">
      <text>
        <r>
          <rPr>
            <b/>
            <sz val="9"/>
            <color rgb="FF000000"/>
            <rFont val="Tahoma"/>
            <family val="2"/>
            <charset val="162"/>
          </rPr>
          <t>Tugba OGAN:</t>
        </r>
        <r>
          <rPr>
            <sz val="9"/>
            <color rgb="FF000000"/>
            <rFont val="Tahoma"/>
            <family val="2"/>
            <charset val="162"/>
          </rPr>
          <t xml:space="preserve">
Nisan-Kasım 2017
resmi tatiller ve hafta sonları çıkarılmıştır</t>
        </r>
      </text>
    </comment>
  </commentList>
</comments>
</file>

<file path=xl/sharedStrings.xml><?xml version="1.0" encoding="utf-8"?>
<sst xmlns="http://schemas.openxmlformats.org/spreadsheetml/2006/main" count="407" uniqueCount="242">
  <si>
    <t>No</t>
  </si>
  <si>
    <t>Gün</t>
  </si>
  <si>
    <t>Birim Fiyat</t>
  </si>
  <si>
    <t>Toplam Fiyat</t>
  </si>
  <si>
    <t>KDV (%8)</t>
  </si>
  <si>
    <t>KDV (%18)</t>
  </si>
  <si>
    <t>Laptop</t>
  </si>
  <si>
    <t>Fotokopi Makinası</t>
  </si>
  <si>
    <t>Kırtasiye Malzemeleri</t>
  </si>
  <si>
    <t>Berjer Koltuk ve Orta Sehpası</t>
  </si>
  <si>
    <t>Sandalye ve Orta Sehpası</t>
  </si>
  <si>
    <t xml:space="preserve">Işık Sistemi </t>
  </si>
  <si>
    <t>Küçük Masa Parteli</t>
  </si>
  <si>
    <t>Oturma Grubu ve Orta Sehpası</t>
  </si>
  <si>
    <t>Plazmalı Kürsü</t>
  </si>
  <si>
    <t>LCD Monitör</t>
  </si>
  <si>
    <t>Plazma Ekran 42' (Laptop ve Ayaklı Standı ile)</t>
  </si>
  <si>
    <t>Perde (3 x 4 m)</t>
  </si>
  <si>
    <t>Switcher</t>
  </si>
  <si>
    <t>Simultane Kulaklıklar</t>
  </si>
  <si>
    <t>Telsiz Mikrofon</t>
  </si>
  <si>
    <t>Projeksiyon (15.000 ansilümen)</t>
  </si>
  <si>
    <t>2 Kameralı Reji Sistemi</t>
  </si>
  <si>
    <t>Madde 5</t>
  </si>
  <si>
    <t>Madde 6.1</t>
  </si>
  <si>
    <t>Roll-Up</t>
  </si>
  <si>
    <t>Madde 7.1</t>
  </si>
  <si>
    <t>BASILI MALZEMELER</t>
  </si>
  <si>
    <t>Ses Sistemi (canlı performans)</t>
  </si>
  <si>
    <t>Kürsü</t>
  </si>
  <si>
    <t>Kürsü Mikrofonu</t>
  </si>
  <si>
    <t>Yönlendirme-Branding</t>
  </si>
  <si>
    <t>İkili Görüşme Odaları</t>
  </si>
  <si>
    <t xml:space="preserve">Simultane Tercüme Sistemi </t>
  </si>
  <si>
    <t>Plazma Ekran 42' (Ayak ve Cover Dahil)</t>
  </si>
  <si>
    <t>TOPLAM</t>
  </si>
  <si>
    <t>Adet / 
m2 / 
Kişi</t>
  </si>
  <si>
    <t>Temin Edilebilecek Mal veya Hizmetin Adı</t>
  </si>
  <si>
    <t>Kayıt masası (Modüler)</t>
  </si>
  <si>
    <t xml:space="preserve">Ulaşım &amp; Bilgilendirme Deski </t>
  </si>
  <si>
    <t xml:space="preserve">Basın Mikseri  4x20  kanallı </t>
  </si>
  <si>
    <t xml:space="preserve">Dijital Ses Kaydı </t>
  </si>
  <si>
    <t xml:space="preserve">Davos Oturumu Koltukları ve Sehpası </t>
  </si>
  <si>
    <t xml:space="preserve">Davos Oturumu Mikrofonları </t>
  </si>
  <si>
    <t xml:space="preserve">Davos Oturumu İsimlikler </t>
  </si>
  <si>
    <t xml:space="preserve">Protokol Koltukları </t>
  </si>
  <si>
    <t xml:space="preserve">Protokol Sehpaları </t>
  </si>
  <si>
    <t xml:space="preserve">Eş Zamanlı Etkinlik Salonu Piri Reis 2 </t>
  </si>
  <si>
    <t>Eğitim Programları Etkinlik Salonu Da Vinci 1,2,3</t>
  </si>
  <si>
    <t>Ana Toplantı Salonu- Açılış ve Kapanış Oturumu - Piri Reis 1</t>
  </si>
  <si>
    <t xml:space="preserve">Telsiz ve Kulaklık </t>
  </si>
  <si>
    <t>Transfer Araç Kartı</t>
  </si>
  <si>
    <t xml:space="preserve">İKRAMLAR VE YEMEKLER </t>
  </si>
  <si>
    <t xml:space="preserve">Akşam Yemeği ( Konaklayanlar için ) </t>
  </si>
  <si>
    <t xml:space="preserve">Sunucu Kartı </t>
  </si>
  <si>
    <t xml:space="preserve">Davetiye Postalama </t>
  </si>
  <si>
    <t xml:space="preserve">Basın Merkezi </t>
  </si>
  <si>
    <t>DİĞER HİZMETLER</t>
  </si>
  <si>
    <t xml:space="preserve">Diğer Hizmetler </t>
  </si>
  <si>
    <t xml:space="preserve">Konaklama </t>
  </si>
  <si>
    <t xml:space="preserve">Kurum Sekreterya Ofisi </t>
  </si>
  <si>
    <t>Masa Parteli</t>
  </si>
  <si>
    <t xml:space="preserve">3 Kameralı Reji Sistemi ( Kamera * Kameraman ) </t>
  </si>
  <si>
    <t>Dijital Ses Kaydı</t>
  </si>
  <si>
    <t xml:space="preserve">Kayıt Programı Oluşturma </t>
  </si>
  <si>
    <t>Sponsorluk Dosyasının Oluşturulması</t>
  </si>
  <si>
    <t>Stenograf</t>
  </si>
  <si>
    <t xml:space="preserve">SERMAYE PİYASALARI KONGRESİ 
KASIM 2017 
İSTANBUL </t>
  </si>
  <si>
    <t>Kayıt - Akreditasyon Merkezi -Barkod Okuma Sistemli</t>
  </si>
  <si>
    <t>KARŞILAMA - UĞURLAMA - ULAŞIM - KONAKLAMA</t>
  </si>
  <si>
    <t>Madde 13</t>
  </si>
  <si>
    <t>Uçak</t>
  </si>
  <si>
    <t>Madde 10.3</t>
  </si>
  <si>
    <t>Madde 9.1</t>
  </si>
  <si>
    <t>Madde 9.2</t>
  </si>
  <si>
    <t>Madde 10.4</t>
  </si>
  <si>
    <t>Madde 10.5</t>
  </si>
  <si>
    <t>Madde 10.6</t>
  </si>
  <si>
    <t>Madde 10.7</t>
  </si>
  <si>
    <t>Madde 11</t>
  </si>
  <si>
    <t>KONGRE MERKEZİ, SALONLAR</t>
  </si>
  <si>
    <t xml:space="preserve">
Madde 8</t>
  </si>
  <si>
    <t>KAYIT MERKEZİ- AKREDİTASYON</t>
  </si>
  <si>
    <t>Madde 12</t>
  </si>
  <si>
    <t>İŞARETLENDİRME VE YÖNLENDİRME- GENEL ALANLAR</t>
  </si>
  <si>
    <t>Madde 13.1</t>
  </si>
  <si>
    <t xml:space="preserve">
Madde 5</t>
  </si>
  <si>
    <t>Kurumsal Kimlik</t>
  </si>
  <si>
    <t>Kurumsal Kimlik Kılavuzunun Hazırlanması</t>
  </si>
  <si>
    <t xml:space="preserve">
Madde 6</t>
  </si>
  <si>
    <t xml:space="preserve">BİLİŞİM ALT YAPISI </t>
  </si>
  <si>
    <t xml:space="preserve">KURUMSAL KİMLİK </t>
  </si>
  <si>
    <t>İnternet Sitesi</t>
  </si>
  <si>
    <t>Web Sitesi</t>
  </si>
  <si>
    <t>Madde 6.2</t>
  </si>
  <si>
    <t>Online Kayıt Yazılımı</t>
  </si>
  <si>
    <t xml:space="preserve"> Kayıt </t>
  </si>
  <si>
    <t>Kayıt</t>
  </si>
  <si>
    <t xml:space="preserve">HALKA İLİŞKİLER, İLETİŞİM, REKLAM, PAZARLAMA </t>
  </si>
  <si>
    <t xml:space="preserve">
Madde 7</t>
  </si>
  <si>
    <t>Madde 14</t>
  </si>
  <si>
    <t>SERGİ ALANI DÜZENLEMELERİ VE YÖNETİMİ</t>
  </si>
  <si>
    <t>Sergi Alanı</t>
  </si>
  <si>
    <t>SERGİ ALANI SATIŞI VE SPONSOR BULMA FAALİYETLERİ</t>
  </si>
  <si>
    <t>Madde 15</t>
  </si>
  <si>
    <t>Satış ve Sponsor</t>
  </si>
  <si>
    <t xml:space="preserve">Kongre sergi alanının satışı ve sponsor bulma faaliyetleri </t>
  </si>
  <si>
    <t xml:space="preserve">
Madde 3</t>
  </si>
  <si>
    <t>Madde 3.1</t>
  </si>
  <si>
    <t>Madde 3.2</t>
  </si>
  <si>
    <t>Madde 3.3</t>
  </si>
  <si>
    <t>Kongre Kayıt Destek Elemanları</t>
  </si>
  <si>
    <t>Madde 3.4</t>
  </si>
  <si>
    <t>Kongre Hizmet Elemanları</t>
  </si>
  <si>
    <t>Eş Zamanlı Etkinlik Salonu Piri Reis 3</t>
  </si>
  <si>
    <t>KONGRE İNSAN KAYNAKLARI</t>
  </si>
  <si>
    <t>Madde 3.5</t>
  </si>
  <si>
    <t xml:space="preserve">Madde 3.5 </t>
  </si>
  <si>
    <t>Madde 3.6</t>
  </si>
  <si>
    <t>Sunucu</t>
  </si>
  <si>
    <t xml:space="preserve">Madde 3.6 </t>
  </si>
  <si>
    <t>Madde 3.7</t>
  </si>
  <si>
    <t>Kongre Panel Yöneticileri</t>
  </si>
  <si>
    <t>Madde 3.8</t>
  </si>
  <si>
    <t>Konferans Tercümanları</t>
  </si>
  <si>
    <t>Madde 3.9</t>
  </si>
  <si>
    <t>Madde 3.10</t>
  </si>
  <si>
    <t>Fotoğrafçı</t>
  </si>
  <si>
    <t>Madde 3.11</t>
  </si>
  <si>
    <t>Kameraman</t>
  </si>
  <si>
    <t>Madde 10</t>
  </si>
  <si>
    <t>Madde 10.8</t>
  </si>
  <si>
    <t>Madde 10.9</t>
  </si>
  <si>
    <t>Özel Misafir Odaları</t>
  </si>
  <si>
    <t>Madde 12.2</t>
  </si>
  <si>
    <t>Madde 12.3</t>
  </si>
  <si>
    <t>Madde 12.4</t>
  </si>
  <si>
    <t>Madde 13.2</t>
  </si>
  <si>
    <t>Madde 13.3</t>
  </si>
  <si>
    <t xml:space="preserve">0,33 lt'lik şişe su </t>
  </si>
  <si>
    <t>Madde 13.4</t>
  </si>
  <si>
    <t>Madde 13.6</t>
  </si>
  <si>
    <t>Madde 13.7</t>
  </si>
  <si>
    <t>Toplam Fiyat
(KDV dahil)</t>
  </si>
  <si>
    <t>Mihmandar</t>
  </si>
  <si>
    <t>PR Danışmanlığı - 90 iş günü üzerinden ücretlendirilecektir.</t>
  </si>
  <si>
    <t>Tanıtım filmleri hazırlanması-3 dakikalık film. 60 saniye ve 10 saniyelik versiyonları</t>
  </si>
  <si>
    <t>Açılış Davetiyesi ve Gala Gecesi Akşam Yemeği Tasarım Bedelleri</t>
  </si>
  <si>
    <t>Yurt Dışı Uçak Bileti - Ekonomi Class - Yakın mesafe gidiş dönüş - 5 saatten az uçuşlu ülkeler-THY- Bir kişinin birim maliyeti</t>
  </si>
  <si>
    <t>Yurt Dışı Uçak Bileti - Business Class - yakın mesafe gidiş dönüş - 5 saatten az uçuşlu ülkeler-THY - Bir kişinin birim maliyeti</t>
  </si>
  <si>
    <t>Yurt Dışı Uçak Bileti - Ekonomi Class - uzak mesafe gidiş dönüş - 5 saatten fazla uçuşlu ülkeler-THY- Bir kişinin birim maliyeti</t>
  </si>
  <si>
    <t>Yurt Dışı Uçak Bileti - Business Class - uzak mesafe gidiş dönüş - 5 saatten fazla uçuşlu ülkeler-THY- Bir kişinin birim maliyeti</t>
  </si>
  <si>
    <t>Yurt içi Uçak Bileti - Ekonomi Class - yakın mesafe gidiş dönüş -THY- Bir kişinin birim maliyeti</t>
  </si>
  <si>
    <t>Yurt içi Uçak Bileti - Business Class - yakın mesafe gidiş dönüş -THY- Bir kişinin birim maliyeti</t>
  </si>
  <si>
    <t>Podyum ve Halı Kaplaması -20 x 4 metre</t>
  </si>
  <si>
    <t>Özel Tasarım Sahne ve Backdrop -20x5 metre</t>
  </si>
  <si>
    <t>Basın Podyumu 6 x 2 metre</t>
  </si>
  <si>
    <t>Full HD Projektör (15.000 Ansilümen)</t>
  </si>
  <si>
    <t>Truss Sistemi (Tavana motorlu aslıan 15 metre yüksekliğinde olacaktır)</t>
  </si>
  <si>
    <t>Su Yolu (m2 fiyatı verilecektir)</t>
  </si>
  <si>
    <t>Jeneratör (Yakıt dahil /günlük ücret)</t>
  </si>
  <si>
    <t>Ses Sistemi - 1500 Kişilik</t>
  </si>
  <si>
    <t>Özel Tasarım Backdrop 10 x 4 metre</t>
  </si>
  <si>
    <t>Podyum 10 x 3 metre</t>
  </si>
  <si>
    <t>Ses Sistemi - 250 Kişilik</t>
  </si>
  <si>
    <t>Modüler Sahne 10 x 4 metre (Piri Reis 1 ve 2'de yer alan backdroptan daha basit bir sistem olacaktır)</t>
  </si>
  <si>
    <t>Projeksiyon (6500 ansilümen)</t>
  </si>
  <si>
    <t>Renkli Lazer Yazıcı</t>
  </si>
  <si>
    <t>Kayıt Arkası Pano Görseli (6 x 3 metre)</t>
  </si>
  <si>
    <t>Bilgilendirme Masası</t>
  </si>
  <si>
    <t>Bilgilendirme Görseli (2 x 2 metre)</t>
  </si>
  <si>
    <t>Ayaklı Yönlendirmeler (1 x 2 metre)</t>
  </si>
  <si>
    <t>Dış Cephe Banner (10 x 4 metre)</t>
  </si>
  <si>
    <t>Röportaj Panoları (2 x 2 metre)</t>
  </si>
  <si>
    <t>Sponsor Panosu  (2 x 2 metre)</t>
  </si>
  <si>
    <t xml:space="preserve">Sergi Alanları Planlaması, Mimari Çizimi </t>
  </si>
  <si>
    <t>LCV Hizmeti</t>
  </si>
  <si>
    <t>ANA KONUŞMACI ÜCRETLERİ</t>
  </si>
  <si>
    <t>Öngörülmeyen Diğer Giderler</t>
  </si>
  <si>
    <t>Madde 7.8</t>
  </si>
  <si>
    <t>Madde 7.9</t>
  </si>
  <si>
    <t>Madde 7.10</t>
  </si>
  <si>
    <t>Madde 8.1</t>
  </si>
  <si>
    <t>Madde 16</t>
  </si>
  <si>
    <r>
      <t xml:space="preserve">Genel Eşgüdümcü </t>
    </r>
    <r>
      <rPr>
        <sz val="8"/>
        <color rgb="FFFF0000"/>
        <rFont val="Arial"/>
        <family val="2"/>
        <charset val="162"/>
      </rPr>
      <t>(İsteklilerin kendi çalışanı olacağından maliyet yazılmaması mümkündür)</t>
    </r>
  </si>
  <si>
    <r>
      <t xml:space="preserve">Alt Eşgüdüm Sorumları </t>
    </r>
    <r>
      <rPr>
        <sz val="8"/>
        <color rgb="FFFF0000"/>
        <rFont val="Arial"/>
        <family val="2"/>
        <charset val="162"/>
      </rPr>
      <t>(İsteklilerin kendi çalışanı olacağından maliyet yazılmaması mümkündür)</t>
    </r>
  </si>
  <si>
    <r>
      <t xml:space="preserve">Ulaşım &amp; Bilgilendirme Deski Personeli </t>
    </r>
    <r>
      <rPr>
        <sz val="8"/>
        <color rgb="FFFF0000"/>
        <rFont val="Arial"/>
        <family val="2"/>
        <charset val="162"/>
      </rPr>
      <t>(Personel iaşeleri dahlldir)</t>
    </r>
  </si>
  <si>
    <r>
      <t xml:space="preserve">Kayıt - Akreditasyon Merkezi Kayıt Koordinatörü </t>
    </r>
    <r>
      <rPr>
        <sz val="8"/>
        <color rgb="FFFF0000"/>
        <rFont val="Arial"/>
        <family val="2"/>
        <charset val="162"/>
      </rPr>
      <t>(Personel iaşeleri dahlldir)</t>
    </r>
  </si>
  <si>
    <r>
      <t xml:space="preserve">Kayıt Masası Personeli </t>
    </r>
    <r>
      <rPr>
        <sz val="8"/>
        <color rgb="FFFF0000"/>
        <rFont val="Arial"/>
        <family val="2"/>
        <charset val="162"/>
      </rPr>
      <t>(Personel iaşeleri dahlldir)</t>
    </r>
  </si>
  <si>
    <r>
      <t xml:space="preserve">Kurum Sekreterya Ofisi Host-Hostes </t>
    </r>
    <r>
      <rPr>
        <sz val="8"/>
        <color rgb="FFFF0000"/>
        <rFont val="Arial"/>
        <family val="2"/>
        <charset val="162"/>
      </rPr>
      <t>(Personel iaşeleri dahlldir)</t>
    </r>
  </si>
  <si>
    <r>
      <t xml:space="preserve">Ana Toplantı Salonu Personeli - Piri Reis 1 </t>
    </r>
    <r>
      <rPr>
        <sz val="8"/>
        <color rgb="FFFF0000"/>
        <rFont val="Arial"/>
        <family val="2"/>
        <charset val="162"/>
      </rPr>
      <t>(Personel iaşeleri dahlldir)</t>
    </r>
  </si>
  <si>
    <r>
      <t xml:space="preserve">Ana Toplantı Salonu Teknisyen - Piri Reis 1 </t>
    </r>
    <r>
      <rPr>
        <sz val="8"/>
        <color rgb="FFFF0000"/>
        <rFont val="Arial"/>
        <family val="2"/>
        <charset val="162"/>
      </rPr>
      <t>(Personel iaşeleri dahlldir)</t>
    </r>
  </si>
  <si>
    <r>
      <t xml:space="preserve">Salon Teknisyen - Piri Reis 2 </t>
    </r>
    <r>
      <rPr>
        <sz val="8"/>
        <color rgb="FFFF0000"/>
        <rFont val="Arial"/>
        <family val="2"/>
        <charset val="162"/>
      </rPr>
      <t>(Personel iaşeleri dahlldir)</t>
    </r>
  </si>
  <si>
    <r>
      <t xml:space="preserve">Salon Personeli - Piri Reis 2 </t>
    </r>
    <r>
      <rPr>
        <sz val="8"/>
        <color rgb="FFFF0000"/>
        <rFont val="Arial"/>
        <family val="2"/>
        <charset val="162"/>
      </rPr>
      <t>(Personel iaşeleri dahlldir)</t>
    </r>
  </si>
  <si>
    <r>
      <t xml:space="preserve">Salon Teknisyen - Piri Reis 3 </t>
    </r>
    <r>
      <rPr>
        <sz val="8"/>
        <color rgb="FFFF0000"/>
        <rFont val="Arial"/>
        <family val="2"/>
        <charset val="162"/>
      </rPr>
      <t>(Personel iaşeleri dahlldir)</t>
    </r>
  </si>
  <si>
    <r>
      <t xml:space="preserve">Salon Personeli - Piri Reis 3 </t>
    </r>
    <r>
      <rPr>
        <sz val="8"/>
        <color rgb="FFFF0000"/>
        <rFont val="Arial"/>
        <family val="2"/>
        <charset val="162"/>
      </rPr>
      <t>(Personel iaşeleri dahlldir)</t>
    </r>
  </si>
  <si>
    <r>
      <t xml:space="preserve">Salon Teknisyen - Eğitim Programları Etkinlik Salonu Da Vinci 1,2,3 </t>
    </r>
    <r>
      <rPr>
        <sz val="8"/>
        <color rgb="FFFF0000"/>
        <rFont val="Arial"/>
        <family val="2"/>
        <charset val="162"/>
      </rPr>
      <t>(Personel iaşeleri dahlldir)</t>
    </r>
  </si>
  <si>
    <r>
      <t xml:space="preserve">Salon Personeli - Eğitim Programları Etkinlik Salonu Da Vinci 1,2,3 </t>
    </r>
    <r>
      <rPr>
        <sz val="8"/>
        <color rgb="FFFF0000"/>
        <rFont val="Arial"/>
        <family val="2"/>
        <charset val="162"/>
      </rPr>
      <t>(Personel iaşeleri dahlldir)</t>
    </r>
  </si>
  <si>
    <r>
      <t xml:space="preserve">İkili Görüşme Sorumlusu </t>
    </r>
    <r>
      <rPr>
        <sz val="8"/>
        <color rgb="FFFF0000"/>
        <rFont val="Arial"/>
        <family val="2"/>
        <charset val="162"/>
      </rPr>
      <t>(Personel iaşeleri dahlldir)</t>
    </r>
  </si>
  <si>
    <r>
      <t xml:space="preserve">Özel Akşam Yemeği Teknisyen </t>
    </r>
    <r>
      <rPr>
        <sz val="8"/>
        <color rgb="FFFF0000"/>
        <rFont val="Arial"/>
        <family val="2"/>
        <charset val="162"/>
      </rPr>
      <t>(Personel iaşeleri dahlldir)</t>
    </r>
  </si>
  <si>
    <r>
      <t xml:space="preserve">Özel Akşam Yemeği Host-Hostes </t>
    </r>
    <r>
      <rPr>
        <sz val="8"/>
        <color rgb="FFFF0000"/>
        <rFont val="Arial"/>
        <family val="2"/>
        <charset val="162"/>
      </rPr>
      <t>(Personel iaşeleri dahlldir)</t>
    </r>
  </si>
  <si>
    <r>
      <t xml:space="preserve">Kongre ilk gün mihmandar </t>
    </r>
    <r>
      <rPr>
        <sz val="8"/>
        <color rgb="FFFF0000"/>
        <rFont val="Arial"/>
        <family val="2"/>
        <charset val="162"/>
      </rPr>
      <t>(Personel iaşeleri dahlldir)</t>
    </r>
  </si>
  <si>
    <r>
      <t xml:space="preserve">Sunucu </t>
    </r>
    <r>
      <rPr>
        <sz val="8"/>
        <color rgb="FFFF0000"/>
        <rFont val="Arial"/>
        <family val="2"/>
        <charset val="162"/>
      </rPr>
      <t>(Personel iaşesi dahlldir)</t>
    </r>
  </si>
  <si>
    <r>
      <t>Piri Reis 1,2,3</t>
    </r>
    <r>
      <rPr>
        <sz val="8"/>
        <color rgb="FFFF0000"/>
        <rFont val="Arial"/>
        <family val="2"/>
        <charset val="162"/>
      </rPr>
      <t xml:space="preserve"> (Personel iaşeleri dahlldir)</t>
    </r>
  </si>
  <si>
    <r>
      <t xml:space="preserve">İşaret Dili Tercüman </t>
    </r>
    <r>
      <rPr>
        <sz val="8"/>
        <color rgb="FFFF0000"/>
        <rFont val="Arial"/>
        <family val="2"/>
        <charset val="162"/>
      </rPr>
      <t>(Personel iaşeleri dahlldir)</t>
    </r>
  </si>
  <si>
    <r>
      <t xml:space="preserve">Tercüman </t>
    </r>
    <r>
      <rPr>
        <sz val="8"/>
        <color rgb="FFFF0000"/>
        <rFont val="Arial"/>
        <family val="2"/>
        <charset val="162"/>
      </rPr>
      <t>(Personel iaşeleri dahlldir)</t>
    </r>
  </si>
  <si>
    <r>
      <t xml:space="preserve">Türkçe dilinde stenograf </t>
    </r>
    <r>
      <rPr>
        <sz val="8"/>
        <color rgb="FFFF0000"/>
        <rFont val="Arial"/>
        <family val="2"/>
        <charset val="162"/>
      </rPr>
      <t>(Personel iaşeleri dahlldir)</t>
    </r>
  </si>
  <si>
    <r>
      <t xml:space="preserve">İngilizce dilinde stenograf </t>
    </r>
    <r>
      <rPr>
        <sz val="8"/>
        <color rgb="FFFF0000"/>
        <rFont val="Arial"/>
        <family val="2"/>
        <charset val="162"/>
      </rPr>
      <t>(Personel iaşeleri dahlldir)</t>
    </r>
  </si>
  <si>
    <r>
      <t xml:space="preserve">Piri Reis 1,2,3,Da Vinci 1,2,3 </t>
    </r>
    <r>
      <rPr>
        <sz val="8"/>
        <color rgb="FFFF0000"/>
        <rFont val="Arial"/>
        <family val="2"/>
        <charset val="162"/>
      </rPr>
      <t>(Personel iaşeleri dahlldir)</t>
    </r>
  </si>
  <si>
    <r>
      <t xml:space="preserve">Özel Akşam Yemeği </t>
    </r>
    <r>
      <rPr>
        <sz val="8"/>
        <color rgb="FFFF0000"/>
        <rFont val="Arial"/>
        <family val="2"/>
        <charset val="162"/>
      </rPr>
      <t>(Personel iaşeleri dahlldir)</t>
    </r>
  </si>
  <si>
    <r>
      <t xml:space="preserve">Özel Akşam Yemeği </t>
    </r>
    <r>
      <rPr>
        <sz val="8"/>
        <color rgb="FFFF0000"/>
        <rFont val="Arial"/>
        <family val="2"/>
        <charset val="162"/>
      </rPr>
      <t>(Personel iaşeleri dahlldir) (Aktüel ve sabit çekim yapılacaktır)</t>
    </r>
  </si>
  <si>
    <r>
      <t xml:space="preserve">Sosyal Medya Reklamları </t>
    </r>
    <r>
      <rPr>
        <sz val="8"/>
        <color rgb="FFFF0000"/>
        <rFont val="Arial"/>
        <family val="2"/>
        <charset val="162"/>
      </rPr>
      <t>(İstekliler tarafından öneriler hazırlanacak ve kısa listeye kalan istekliler Hizmet Alım Komitesine sunumları sırasında deyatları anlatacaktır)</t>
    </r>
  </si>
  <si>
    <r>
      <t xml:space="preserve">Medya Satın Alımı  </t>
    </r>
    <r>
      <rPr>
        <sz val="8"/>
        <color rgb="FFFF0000"/>
        <rFont val="Arial"/>
        <family val="2"/>
        <charset val="162"/>
      </rPr>
      <t>(İstekliler tarafından öneriler hazırlanacak ve kısa listeye kalan istekliler Hizmet Alım Komitesine sunumları sırasında deyatları anlatacaktır)</t>
    </r>
  </si>
  <si>
    <r>
      <t xml:space="preserve">Tek Kişilik Oda Kahvaltı Konaklama </t>
    </r>
    <r>
      <rPr>
        <sz val="8"/>
        <color rgb="FFFF0000"/>
        <rFont val="Arial"/>
        <family val="2"/>
        <charset val="162"/>
      </rPr>
      <t>(3 gece 4 gün üzerinden hesaplanacaktır)</t>
    </r>
  </si>
  <si>
    <r>
      <t xml:space="preserve">Çift Kişilik Oda Kahvaltı Konaklama </t>
    </r>
    <r>
      <rPr>
        <sz val="8"/>
        <color rgb="FFFF0000"/>
        <rFont val="Arial"/>
        <family val="2"/>
        <charset val="162"/>
      </rPr>
      <t>(3 gece 4 gün üzerinden hesaplanacaktır)</t>
    </r>
  </si>
  <si>
    <r>
      <t>Suit Oda Kahvaltı Konaklama</t>
    </r>
    <r>
      <rPr>
        <sz val="8"/>
        <color rgb="FFFF0000"/>
        <rFont val="Arial"/>
        <family val="2"/>
        <charset val="162"/>
      </rPr>
      <t xml:space="preserve"> (1 gece 2 gün üzerinden hesaplanacaktır)</t>
    </r>
  </si>
  <si>
    <r>
      <t xml:space="preserve">Simultane Kabini (Mikrofon, LCD monitör vs tüm gerekli ekipman dahil) </t>
    </r>
    <r>
      <rPr>
        <sz val="8"/>
        <color rgb="FFFF0000"/>
        <rFont val="Arial"/>
        <family val="2"/>
        <charset val="162"/>
      </rPr>
      <t>(Salonlar ayrıldıktan sonra her salona bir kabin olacaktır)</t>
    </r>
  </si>
  <si>
    <r>
      <t xml:space="preserve">Ses Sistemi - 250 Kişilik </t>
    </r>
    <r>
      <rPr>
        <sz val="8"/>
        <color rgb="FFFF0000"/>
        <rFont val="Arial"/>
        <family val="2"/>
        <charset val="162"/>
      </rPr>
      <t>(Truss sistemine gerek yoktur)</t>
    </r>
  </si>
  <si>
    <t>Network Bağlantıları ve Kablolama (İhtiyaç Duyulacak Uç Sayısı Belirtilecektir)</t>
  </si>
  <si>
    <r>
      <t xml:space="preserve">Renkli Lazer Yazıcı </t>
    </r>
    <r>
      <rPr>
        <sz val="8"/>
        <color rgb="FFFF0000"/>
        <rFont val="Arial"/>
        <family val="2"/>
        <charset val="162"/>
      </rPr>
      <t>(Yaka kartları basımı için uyumlu yazıcı)</t>
    </r>
  </si>
  <si>
    <r>
      <t xml:space="preserve">Öğle Yemeği </t>
    </r>
    <r>
      <rPr>
        <sz val="8"/>
        <color rgb="FFFF0000"/>
        <rFont val="Arial"/>
        <family val="2"/>
        <charset val="162"/>
      </rPr>
      <t>(Döviz kuru Teknik Şartnamede Yer Alan Sabit Kurlar Üzerinden Çevrilecektir)</t>
    </r>
  </si>
  <si>
    <r>
      <t xml:space="preserve">Gala Yemeği  </t>
    </r>
    <r>
      <rPr>
        <sz val="8"/>
        <color rgb="FFFF0000"/>
        <rFont val="Arial"/>
        <family val="2"/>
        <charset val="162"/>
      </rPr>
      <t>(Döviz kuru Teknik Şartnamede Yer Alan Sabit Kurlar Üzerinden Çevrilecektir)</t>
    </r>
  </si>
  <si>
    <r>
      <t xml:space="preserve">Performans Sanatçısı </t>
    </r>
    <r>
      <rPr>
        <sz val="8"/>
        <color rgb="FFFF0000"/>
        <rFont val="Arial"/>
        <family val="2"/>
        <charset val="162"/>
      </rPr>
      <t>(Stopaj Dahil) (İstekliler tarafından öneriler hazırlanacak ve kısa listeye kalan istekliler Hizmet Alım Komitesine sunumları sırasında deyatları anlatacaktır)</t>
    </r>
  </si>
  <si>
    <r>
      <t xml:space="preserve">Sergi Alanı Giderleri </t>
    </r>
    <r>
      <rPr>
        <sz val="8"/>
        <color rgb="FFFF0000"/>
        <rFont val="Arial"/>
        <family val="2"/>
        <charset val="162"/>
      </rPr>
      <t>(Otel tarafından sağlanan elektrik, masa, sandalye vs gibi giderler)</t>
    </r>
  </si>
  <si>
    <t>Sağlık Hizmetleri (Ambulans)</t>
  </si>
  <si>
    <t xml:space="preserve">PVC ve  Yaka Kartı, Kartlık ve İp (Logolu, İki klipsli beyaz zemin üzeri olacak şekilde fiyatlanacaktır) </t>
  </si>
  <si>
    <r>
      <t>1. gün ana konuşmacı ücreti</t>
    </r>
    <r>
      <rPr>
        <sz val="8"/>
        <color rgb="FFFF0000"/>
        <rFont val="Arial"/>
        <family val="2"/>
        <charset val="162"/>
      </rPr>
      <t xml:space="preserve"> (Bilimsel kurul kim olacağını kurul belirleyecektir) (Döviz kuru Teknik Şartnamede Yer Alan Sabit Kurlar Üzerinden Çevrilecektir)</t>
    </r>
  </si>
  <si>
    <r>
      <t xml:space="preserve">2. gün ana konuşmacı ücreti </t>
    </r>
    <r>
      <rPr>
        <sz val="8"/>
        <color rgb="FFFF0000"/>
        <rFont val="Arial"/>
        <family val="2"/>
        <charset val="162"/>
      </rPr>
      <t>(Bilimsel kurul kim olacağını kurul belirleyecektir)</t>
    </r>
    <r>
      <rPr>
        <sz val="8"/>
        <rFont val="Arial"/>
        <family val="2"/>
        <charset val="162"/>
      </rPr>
      <t xml:space="preserve"> </t>
    </r>
    <r>
      <rPr>
        <sz val="8"/>
        <color rgb="FFFF0000"/>
        <rFont val="Arial"/>
        <family val="2"/>
        <charset val="162"/>
      </rPr>
      <t>(Döviz kuru Teknik Şartnamede Yer Alan Sabit Kurlar Üzerinden Çevrilecektir)</t>
    </r>
  </si>
  <si>
    <t>Açılış Davetiye Basımı (15x25 cm. ebadında 300 gram kuşe kâğıda ve özel zarflı 4+1 renk davetiye)</t>
  </si>
  <si>
    <t>Gala Gecesi Yemeği Davetiye Basımı (15x25 cm. ebadında 300 gram kuşe kağıda ve özel zarflı 4+1 renk davetiye)</t>
  </si>
  <si>
    <t>Kongre Program Kitabı (14x21 cm ebadında, kapak hariç 130 sayfa, Türkçe ve İngilizce dillerinde, Kapağı Forex kartondan ve dış yüzü kısmi laklı, iç sayfalar ise 110 gr kuşe kağıt)</t>
  </si>
  <si>
    <t>Bildiri Özetleri Kitabı (A4 ebadında, iç sayfalar 135 gr Mat kuşe 4+4 renk baskı ortalama 200 sayfa cilt iplik dikiş kapak 350 gr mat kuşe 4+4 renk baskı+selefon)</t>
  </si>
  <si>
    <t>Cep Programı (10x12 cm)</t>
  </si>
  <si>
    <t>Yemek Fişleri - (Kongrenin 2 günü için farklı tarihli ve farklı renklerde 10x12 cm boyutunda baskı)</t>
  </si>
  <si>
    <t>Plaket ve Kutusu (Siyah mermer üzerine 2 parça cam şeklinde, ana gövdeyi oluşturan camın genişliği 20 x 11,5 cm olacak. Kutu kadife kaplı olacak ve üzerine Kongre logosu sıcak baskı olacak)</t>
  </si>
  <si>
    <t>Sponsorluk Dosyası (A4 ebadında, iç sayfalar 135 gr Mat kuşe 4+4 renk baskı 40 sayfa cilt iplik dikiş kapak 350 gr mat kuşe 4+4 renk baskı+selefon)</t>
  </si>
  <si>
    <t>Madde 9</t>
  </si>
  <si>
    <t>2016 Model Araç - Vito Mercedes (Havaalanı - Otel – Havaalanı)</t>
  </si>
  <si>
    <t>Işık Sistemi  (sıcaklık değeri 5700 K civarında ) (Bir üst kalemdeki truss sistemine asılacaktır.)</t>
  </si>
  <si>
    <r>
      <t xml:space="preserve">Sabah bölümünde çay-kahve, tatlı-tuzlu kurabiye, sıcak-soğuk kanepeler, zengin kahvaltı çeşitlerinden oluşan menü </t>
    </r>
    <r>
      <rPr>
        <sz val="8"/>
        <color rgb="FFFF0000"/>
        <rFont val="Arial"/>
        <family val="2"/>
        <charset val="162"/>
      </rPr>
      <t>(Döviz kuru Teknik Şartnamede Yer Alan Sabit Kurlar Üzerinden Çevrilecektir)</t>
    </r>
  </si>
  <si>
    <r>
      <t xml:space="preserve">Sabah bölümü sonrasında devam eden bölümlerde gün boyu çay-kahve, tatlı-tuzlu kurabiye </t>
    </r>
    <r>
      <rPr>
        <sz val="8"/>
        <color rgb="FFFF0000"/>
        <rFont val="Arial"/>
        <family val="2"/>
        <charset val="162"/>
      </rPr>
      <t>(Döviz kuru Teknik Şartnamede Yer Alan Sabit Kurlar Üzerinden Çevrilecektir)</t>
    </r>
  </si>
  <si>
    <r>
      <t xml:space="preserve">Da Vinci 1,2,3 salonlarında sabah bölümü sonrasında devam eden eğitimler için gün boyu çay-kahve, tatlı-tuzlu kurabiye </t>
    </r>
    <r>
      <rPr>
        <sz val="8"/>
        <color rgb="FFFF0000"/>
        <rFont val="Arial"/>
        <family val="2"/>
        <charset val="162"/>
      </rPr>
      <t>(Döviz kuru Teknik Şartnamede Yer Alan Sabit Kurlar Üzerinden Çevrilecektir)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</si>
</sst>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2"/>
      <color theme="1"/>
      <name val="Calibri"/>
      <family val="2"/>
      <scheme val="minor"/>
    </font>
    <font>
      <sz val="10"/>
      <name val="Arial Tur"/>
      <charset val="162"/>
    </font>
    <font>
      <b/>
      <sz val="9"/>
      <color rgb="FF000000"/>
      <name val="Tahoma"/>
      <family val="2"/>
      <charset val="162"/>
    </font>
    <font>
      <sz val="9"/>
      <color rgb="FF000000"/>
      <name val="Tahoma"/>
      <family val="2"/>
      <charset val="162"/>
    </font>
    <font>
      <b/>
      <sz val="8"/>
      <name val="Arial"/>
      <family val="2"/>
      <charset val="162"/>
    </font>
    <font>
      <sz val="8"/>
      <name val="Arial"/>
      <family val="2"/>
      <charset val="162"/>
    </font>
    <font>
      <b/>
      <sz val="8"/>
      <color rgb="FF000000"/>
      <name val="Arial"/>
      <family val="2"/>
      <charset val="162"/>
    </font>
    <font>
      <b/>
      <sz val="8"/>
      <color rgb="FFFF0000"/>
      <name val="Arial"/>
      <family val="2"/>
      <charset val="162"/>
    </font>
    <font>
      <b/>
      <sz val="8"/>
      <color rgb="FFFFFFFF"/>
      <name val="Arial"/>
      <family val="2"/>
      <charset val="162"/>
    </font>
    <font>
      <b/>
      <sz val="8"/>
      <color rgb="FFDD0806"/>
      <name val="Arial"/>
      <family val="2"/>
      <charset val="162"/>
    </font>
    <font>
      <sz val="8"/>
      <color rgb="FFDD0806"/>
      <name val="Arial"/>
      <family val="2"/>
      <charset val="162"/>
    </font>
    <font>
      <sz val="8"/>
      <color rgb="FF000000"/>
      <name val="Arial"/>
      <family val="2"/>
      <charset val="162"/>
    </font>
    <font>
      <sz val="8"/>
      <color rgb="FFFF0000"/>
      <name val="Arial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D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textRotation="90" wrapText="1"/>
    </xf>
    <xf numFmtId="0" fontId="7" fillId="3" borderId="1" xfId="1" applyNumberFormat="1" applyFont="1" applyFill="1" applyBorder="1" applyAlignment="1">
      <alignment horizontal="center" vertical="center" wrapText="1"/>
    </xf>
    <xf numFmtId="0" fontId="8" fillId="3" borderId="1" xfId="1" applyNumberFormat="1" applyFont="1" applyFill="1" applyBorder="1" applyAlignment="1">
      <alignment horizontal="center" vertical="center" wrapText="1"/>
    </xf>
    <xf numFmtId="16" fontId="4" fillId="4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left" vertical="center"/>
      <protection locked="0"/>
    </xf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vertical="center" wrapText="1"/>
    </xf>
    <xf numFmtId="0" fontId="4" fillId="5" borderId="1" xfId="1" applyFont="1" applyFill="1" applyBorder="1" applyAlignment="1">
      <alignment horizontal="center" vertical="center" wrapText="1"/>
    </xf>
    <xf numFmtId="3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3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4" fillId="4" borderId="1" xfId="1" applyNumberFormat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7" borderId="1" xfId="1" applyFont="1" applyFill="1" applyBorder="1" applyAlignment="1">
      <alignment vertical="center" wrapText="1"/>
    </xf>
    <xf numFmtId="0" fontId="4" fillId="7" borderId="1" xfId="1" applyNumberFormat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4" fillId="0" borderId="1" xfId="1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 wrapText="1"/>
    </xf>
    <xf numFmtId="3" fontId="6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>
      <alignment horizontal="center"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5" fillId="4" borderId="1" xfId="1" applyNumberFormat="1" applyFont="1" applyFill="1" applyBorder="1" applyAlignment="1">
      <alignment horizontal="center" vertical="center"/>
    </xf>
    <xf numFmtId="3" fontId="6" fillId="5" borderId="1" xfId="1" applyNumberFormat="1" applyFont="1" applyFill="1" applyBorder="1" applyAlignment="1">
      <alignment horizontal="center" vertical="center"/>
    </xf>
    <xf numFmtId="3" fontId="4" fillId="5" borderId="1" xfId="1" applyNumberFormat="1" applyFont="1" applyFill="1" applyBorder="1" applyAlignment="1">
      <alignment horizontal="center" vertical="center"/>
    </xf>
    <xf numFmtId="3" fontId="4" fillId="4" borderId="1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6" fillId="5" borderId="2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6" fillId="7" borderId="1" xfId="1" applyNumberFormat="1" applyFont="1" applyFill="1" applyBorder="1" applyAlignment="1">
      <alignment horizontal="center" vertical="center"/>
    </xf>
    <xf numFmtId="3" fontId="4" fillId="7" borderId="1" xfId="1" applyNumberFormat="1" applyFont="1" applyFill="1" applyBorder="1" applyAlignment="1">
      <alignment horizontal="center" vertical="center"/>
    </xf>
    <xf numFmtId="3" fontId="6" fillId="8" borderId="1" xfId="1" applyNumberFormat="1" applyFont="1" applyFill="1" applyBorder="1" applyAlignment="1">
      <alignment horizontal="center" vertical="center"/>
    </xf>
    <xf numFmtId="3" fontId="4" fillId="8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4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3" fontId="5" fillId="5" borderId="1" xfId="0" applyNumberFormat="1" applyFont="1" applyFill="1" applyBorder="1" applyAlignment="1">
      <alignment horizontal="right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9" fillId="3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1F9FD"/>
      <color rgb="FF54F92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208"/>
  <sheetViews>
    <sheetView tabSelected="1" topLeftCell="A166" zoomScaleNormal="100" workbookViewId="0">
      <selection activeCell="J180" sqref="J180"/>
    </sheetView>
  </sheetViews>
  <sheetFormatPr defaultColWidth="10.09765625" defaultRowHeight="10.199999999999999" x14ac:dyDescent="0.3"/>
  <cols>
    <col min="1" max="1" width="23.09765625" style="72" customWidth="1"/>
    <col min="2" max="2" width="77.09765625" style="28" customWidth="1"/>
    <col min="3" max="3" width="6.19921875" style="73" bestFit="1" customWidth="1"/>
    <col min="4" max="4" width="7.59765625" style="73" customWidth="1"/>
    <col min="5" max="5" width="16.59765625" style="45" customWidth="1"/>
    <col min="6" max="6" width="16" style="46" customWidth="1"/>
    <col min="7" max="7" width="15.8984375" style="46" customWidth="1"/>
    <col min="8" max="9" width="15" style="46" customWidth="1"/>
    <col min="10" max="256" width="10.09765625" style="28"/>
    <col min="257" max="257" width="23.09765625" style="28" customWidth="1"/>
    <col min="258" max="258" width="73.3984375" style="28" bestFit="1" customWidth="1"/>
    <col min="259" max="259" width="6.19921875" style="28" bestFit="1" customWidth="1"/>
    <col min="260" max="260" width="7.59765625" style="28" customWidth="1"/>
    <col min="261" max="261" width="16.59765625" style="28" customWidth="1"/>
    <col min="262" max="262" width="16" style="28" customWidth="1"/>
    <col min="263" max="263" width="15.8984375" style="28" customWidth="1"/>
    <col min="264" max="265" width="15" style="28" customWidth="1"/>
    <col min="266" max="512" width="10.09765625" style="28"/>
    <col min="513" max="513" width="23.09765625" style="28" customWidth="1"/>
    <col min="514" max="514" width="73.3984375" style="28" bestFit="1" customWidth="1"/>
    <col min="515" max="515" width="6.19921875" style="28" bestFit="1" customWidth="1"/>
    <col min="516" max="516" width="7.59765625" style="28" customWidth="1"/>
    <col min="517" max="517" width="16.59765625" style="28" customWidth="1"/>
    <col min="518" max="518" width="16" style="28" customWidth="1"/>
    <col min="519" max="519" width="15.8984375" style="28" customWidth="1"/>
    <col min="520" max="521" width="15" style="28" customWidth="1"/>
    <col min="522" max="768" width="10.09765625" style="28"/>
    <col min="769" max="769" width="23.09765625" style="28" customWidth="1"/>
    <col min="770" max="770" width="73.3984375" style="28" bestFit="1" customWidth="1"/>
    <col min="771" max="771" width="6.19921875" style="28" bestFit="1" customWidth="1"/>
    <col min="772" max="772" width="7.59765625" style="28" customWidth="1"/>
    <col min="773" max="773" width="16.59765625" style="28" customWidth="1"/>
    <col min="774" max="774" width="16" style="28" customWidth="1"/>
    <col min="775" max="775" width="15.8984375" style="28" customWidth="1"/>
    <col min="776" max="777" width="15" style="28" customWidth="1"/>
    <col min="778" max="1024" width="10.09765625" style="28"/>
    <col min="1025" max="1025" width="23.09765625" style="28" customWidth="1"/>
    <col min="1026" max="1026" width="73.3984375" style="28" bestFit="1" customWidth="1"/>
    <col min="1027" max="1027" width="6.19921875" style="28" bestFit="1" customWidth="1"/>
    <col min="1028" max="1028" width="7.59765625" style="28" customWidth="1"/>
    <col min="1029" max="1029" width="16.59765625" style="28" customWidth="1"/>
    <col min="1030" max="1030" width="16" style="28" customWidth="1"/>
    <col min="1031" max="1031" width="15.8984375" style="28" customWidth="1"/>
    <col min="1032" max="1033" width="15" style="28" customWidth="1"/>
    <col min="1034" max="1280" width="10.09765625" style="28"/>
    <col min="1281" max="1281" width="23.09765625" style="28" customWidth="1"/>
    <col min="1282" max="1282" width="73.3984375" style="28" bestFit="1" customWidth="1"/>
    <col min="1283" max="1283" width="6.19921875" style="28" bestFit="1" customWidth="1"/>
    <col min="1284" max="1284" width="7.59765625" style="28" customWidth="1"/>
    <col min="1285" max="1285" width="16.59765625" style="28" customWidth="1"/>
    <col min="1286" max="1286" width="16" style="28" customWidth="1"/>
    <col min="1287" max="1287" width="15.8984375" style="28" customWidth="1"/>
    <col min="1288" max="1289" width="15" style="28" customWidth="1"/>
    <col min="1290" max="1536" width="10.09765625" style="28"/>
    <col min="1537" max="1537" width="23.09765625" style="28" customWidth="1"/>
    <col min="1538" max="1538" width="73.3984375" style="28" bestFit="1" customWidth="1"/>
    <col min="1539" max="1539" width="6.19921875" style="28" bestFit="1" customWidth="1"/>
    <col min="1540" max="1540" width="7.59765625" style="28" customWidth="1"/>
    <col min="1541" max="1541" width="16.59765625" style="28" customWidth="1"/>
    <col min="1542" max="1542" width="16" style="28" customWidth="1"/>
    <col min="1543" max="1543" width="15.8984375" style="28" customWidth="1"/>
    <col min="1544" max="1545" width="15" style="28" customWidth="1"/>
    <col min="1546" max="1792" width="10.09765625" style="28"/>
    <col min="1793" max="1793" width="23.09765625" style="28" customWidth="1"/>
    <col min="1794" max="1794" width="73.3984375" style="28" bestFit="1" customWidth="1"/>
    <col min="1795" max="1795" width="6.19921875" style="28" bestFit="1" customWidth="1"/>
    <col min="1796" max="1796" width="7.59765625" style="28" customWidth="1"/>
    <col min="1797" max="1797" width="16.59765625" style="28" customWidth="1"/>
    <col min="1798" max="1798" width="16" style="28" customWidth="1"/>
    <col min="1799" max="1799" width="15.8984375" style="28" customWidth="1"/>
    <col min="1800" max="1801" width="15" style="28" customWidth="1"/>
    <col min="1802" max="2048" width="10.09765625" style="28"/>
    <col min="2049" max="2049" width="23.09765625" style="28" customWidth="1"/>
    <col min="2050" max="2050" width="73.3984375" style="28" bestFit="1" customWidth="1"/>
    <col min="2051" max="2051" width="6.19921875" style="28" bestFit="1" customWidth="1"/>
    <col min="2052" max="2052" width="7.59765625" style="28" customWidth="1"/>
    <col min="2053" max="2053" width="16.59765625" style="28" customWidth="1"/>
    <col min="2054" max="2054" width="16" style="28" customWidth="1"/>
    <col min="2055" max="2055" width="15.8984375" style="28" customWidth="1"/>
    <col min="2056" max="2057" width="15" style="28" customWidth="1"/>
    <col min="2058" max="2304" width="10.09765625" style="28"/>
    <col min="2305" max="2305" width="23.09765625" style="28" customWidth="1"/>
    <col min="2306" max="2306" width="73.3984375" style="28" bestFit="1" customWidth="1"/>
    <col min="2307" max="2307" width="6.19921875" style="28" bestFit="1" customWidth="1"/>
    <col min="2308" max="2308" width="7.59765625" style="28" customWidth="1"/>
    <col min="2309" max="2309" width="16.59765625" style="28" customWidth="1"/>
    <col min="2310" max="2310" width="16" style="28" customWidth="1"/>
    <col min="2311" max="2311" width="15.8984375" style="28" customWidth="1"/>
    <col min="2312" max="2313" width="15" style="28" customWidth="1"/>
    <col min="2314" max="2560" width="10.09765625" style="28"/>
    <col min="2561" max="2561" width="23.09765625" style="28" customWidth="1"/>
    <col min="2562" max="2562" width="73.3984375" style="28" bestFit="1" customWidth="1"/>
    <col min="2563" max="2563" width="6.19921875" style="28" bestFit="1" customWidth="1"/>
    <col min="2564" max="2564" width="7.59765625" style="28" customWidth="1"/>
    <col min="2565" max="2565" width="16.59765625" style="28" customWidth="1"/>
    <col min="2566" max="2566" width="16" style="28" customWidth="1"/>
    <col min="2567" max="2567" width="15.8984375" style="28" customWidth="1"/>
    <col min="2568" max="2569" width="15" style="28" customWidth="1"/>
    <col min="2570" max="2816" width="10.09765625" style="28"/>
    <col min="2817" max="2817" width="23.09765625" style="28" customWidth="1"/>
    <col min="2818" max="2818" width="73.3984375" style="28" bestFit="1" customWidth="1"/>
    <col min="2819" max="2819" width="6.19921875" style="28" bestFit="1" customWidth="1"/>
    <col min="2820" max="2820" width="7.59765625" style="28" customWidth="1"/>
    <col min="2821" max="2821" width="16.59765625" style="28" customWidth="1"/>
    <col min="2822" max="2822" width="16" style="28" customWidth="1"/>
    <col min="2823" max="2823" width="15.8984375" style="28" customWidth="1"/>
    <col min="2824" max="2825" width="15" style="28" customWidth="1"/>
    <col min="2826" max="3072" width="10.09765625" style="28"/>
    <col min="3073" max="3073" width="23.09765625" style="28" customWidth="1"/>
    <col min="3074" max="3074" width="73.3984375" style="28" bestFit="1" customWidth="1"/>
    <col min="3075" max="3075" width="6.19921875" style="28" bestFit="1" customWidth="1"/>
    <col min="3076" max="3076" width="7.59765625" style="28" customWidth="1"/>
    <col min="3077" max="3077" width="16.59765625" style="28" customWidth="1"/>
    <col min="3078" max="3078" width="16" style="28" customWidth="1"/>
    <col min="3079" max="3079" width="15.8984375" style="28" customWidth="1"/>
    <col min="3080" max="3081" width="15" style="28" customWidth="1"/>
    <col min="3082" max="3328" width="10.09765625" style="28"/>
    <col min="3329" max="3329" width="23.09765625" style="28" customWidth="1"/>
    <col min="3330" max="3330" width="73.3984375" style="28" bestFit="1" customWidth="1"/>
    <col min="3331" max="3331" width="6.19921875" style="28" bestFit="1" customWidth="1"/>
    <col min="3332" max="3332" width="7.59765625" style="28" customWidth="1"/>
    <col min="3333" max="3333" width="16.59765625" style="28" customWidth="1"/>
    <col min="3334" max="3334" width="16" style="28" customWidth="1"/>
    <col min="3335" max="3335" width="15.8984375" style="28" customWidth="1"/>
    <col min="3336" max="3337" width="15" style="28" customWidth="1"/>
    <col min="3338" max="3584" width="10.09765625" style="28"/>
    <col min="3585" max="3585" width="23.09765625" style="28" customWidth="1"/>
    <col min="3586" max="3586" width="73.3984375" style="28" bestFit="1" customWidth="1"/>
    <col min="3587" max="3587" width="6.19921875" style="28" bestFit="1" customWidth="1"/>
    <col min="3588" max="3588" width="7.59765625" style="28" customWidth="1"/>
    <col min="3589" max="3589" width="16.59765625" style="28" customWidth="1"/>
    <col min="3590" max="3590" width="16" style="28" customWidth="1"/>
    <col min="3591" max="3591" width="15.8984375" style="28" customWidth="1"/>
    <col min="3592" max="3593" width="15" style="28" customWidth="1"/>
    <col min="3594" max="3840" width="10.09765625" style="28"/>
    <col min="3841" max="3841" width="23.09765625" style="28" customWidth="1"/>
    <col min="3842" max="3842" width="73.3984375" style="28" bestFit="1" customWidth="1"/>
    <col min="3843" max="3843" width="6.19921875" style="28" bestFit="1" customWidth="1"/>
    <col min="3844" max="3844" width="7.59765625" style="28" customWidth="1"/>
    <col min="3845" max="3845" width="16.59765625" style="28" customWidth="1"/>
    <col min="3846" max="3846" width="16" style="28" customWidth="1"/>
    <col min="3847" max="3847" width="15.8984375" style="28" customWidth="1"/>
    <col min="3848" max="3849" width="15" style="28" customWidth="1"/>
    <col min="3850" max="4096" width="10.09765625" style="28"/>
    <col min="4097" max="4097" width="23.09765625" style="28" customWidth="1"/>
    <col min="4098" max="4098" width="73.3984375" style="28" bestFit="1" customWidth="1"/>
    <col min="4099" max="4099" width="6.19921875" style="28" bestFit="1" customWidth="1"/>
    <col min="4100" max="4100" width="7.59765625" style="28" customWidth="1"/>
    <col min="4101" max="4101" width="16.59765625" style="28" customWidth="1"/>
    <col min="4102" max="4102" width="16" style="28" customWidth="1"/>
    <col min="4103" max="4103" width="15.8984375" style="28" customWidth="1"/>
    <col min="4104" max="4105" width="15" style="28" customWidth="1"/>
    <col min="4106" max="4352" width="10.09765625" style="28"/>
    <col min="4353" max="4353" width="23.09765625" style="28" customWidth="1"/>
    <col min="4354" max="4354" width="73.3984375" style="28" bestFit="1" customWidth="1"/>
    <col min="4355" max="4355" width="6.19921875" style="28" bestFit="1" customWidth="1"/>
    <col min="4356" max="4356" width="7.59765625" style="28" customWidth="1"/>
    <col min="4357" max="4357" width="16.59765625" style="28" customWidth="1"/>
    <col min="4358" max="4358" width="16" style="28" customWidth="1"/>
    <col min="4359" max="4359" width="15.8984375" style="28" customWidth="1"/>
    <col min="4360" max="4361" width="15" style="28" customWidth="1"/>
    <col min="4362" max="4608" width="10.09765625" style="28"/>
    <col min="4609" max="4609" width="23.09765625" style="28" customWidth="1"/>
    <col min="4610" max="4610" width="73.3984375" style="28" bestFit="1" customWidth="1"/>
    <col min="4611" max="4611" width="6.19921875" style="28" bestFit="1" customWidth="1"/>
    <col min="4612" max="4612" width="7.59765625" style="28" customWidth="1"/>
    <col min="4613" max="4613" width="16.59765625" style="28" customWidth="1"/>
    <col min="4614" max="4614" width="16" style="28" customWidth="1"/>
    <col min="4615" max="4615" width="15.8984375" style="28" customWidth="1"/>
    <col min="4616" max="4617" width="15" style="28" customWidth="1"/>
    <col min="4618" max="4864" width="10.09765625" style="28"/>
    <col min="4865" max="4865" width="23.09765625" style="28" customWidth="1"/>
    <col min="4866" max="4866" width="73.3984375" style="28" bestFit="1" customWidth="1"/>
    <col min="4867" max="4867" width="6.19921875" style="28" bestFit="1" customWidth="1"/>
    <col min="4868" max="4868" width="7.59765625" style="28" customWidth="1"/>
    <col min="4869" max="4869" width="16.59765625" style="28" customWidth="1"/>
    <col min="4870" max="4870" width="16" style="28" customWidth="1"/>
    <col min="4871" max="4871" width="15.8984375" style="28" customWidth="1"/>
    <col min="4872" max="4873" width="15" style="28" customWidth="1"/>
    <col min="4874" max="5120" width="10.09765625" style="28"/>
    <col min="5121" max="5121" width="23.09765625" style="28" customWidth="1"/>
    <col min="5122" max="5122" width="73.3984375" style="28" bestFit="1" customWidth="1"/>
    <col min="5123" max="5123" width="6.19921875" style="28" bestFit="1" customWidth="1"/>
    <col min="5124" max="5124" width="7.59765625" style="28" customWidth="1"/>
    <col min="5125" max="5125" width="16.59765625" style="28" customWidth="1"/>
    <col min="5126" max="5126" width="16" style="28" customWidth="1"/>
    <col min="5127" max="5127" width="15.8984375" style="28" customWidth="1"/>
    <col min="5128" max="5129" width="15" style="28" customWidth="1"/>
    <col min="5130" max="5376" width="10.09765625" style="28"/>
    <col min="5377" max="5377" width="23.09765625" style="28" customWidth="1"/>
    <col min="5378" max="5378" width="73.3984375" style="28" bestFit="1" customWidth="1"/>
    <col min="5379" max="5379" width="6.19921875" style="28" bestFit="1" customWidth="1"/>
    <col min="5380" max="5380" width="7.59765625" style="28" customWidth="1"/>
    <col min="5381" max="5381" width="16.59765625" style="28" customWidth="1"/>
    <col min="5382" max="5382" width="16" style="28" customWidth="1"/>
    <col min="5383" max="5383" width="15.8984375" style="28" customWidth="1"/>
    <col min="5384" max="5385" width="15" style="28" customWidth="1"/>
    <col min="5386" max="5632" width="10.09765625" style="28"/>
    <col min="5633" max="5633" width="23.09765625" style="28" customWidth="1"/>
    <col min="5634" max="5634" width="73.3984375" style="28" bestFit="1" customWidth="1"/>
    <col min="5635" max="5635" width="6.19921875" style="28" bestFit="1" customWidth="1"/>
    <col min="5636" max="5636" width="7.59765625" style="28" customWidth="1"/>
    <col min="5637" max="5637" width="16.59765625" style="28" customWidth="1"/>
    <col min="5638" max="5638" width="16" style="28" customWidth="1"/>
    <col min="5639" max="5639" width="15.8984375" style="28" customWidth="1"/>
    <col min="5640" max="5641" width="15" style="28" customWidth="1"/>
    <col min="5642" max="5888" width="10.09765625" style="28"/>
    <col min="5889" max="5889" width="23.09765625" style="28" customWidth="1"/>
    <col min="5890" max="5890" width="73.3984375" style="28" bestFit="1" customWidth="1"/>
    <col min="5891" max="5891" width="6.19921875" style="28" bestFit="1" customWidth="1"/>
    <col min="5892" max="5892" width="7.59765625" style="28" customWidth="1"/>
    <col min="5893" max="5893" width="16.59765625" style="28" customWidth="1"/>
    <col min="5894" max="5894" width="16" style="28" customWidth="1"/>
    <col min="5895" max="5895" width="15.8984375" style="28" customWidth="1"/>
    <col min="5896" max="5897" width="15" style="28" customWidth="1"/>
    <col min="5898" max="6144" width="10.09765625" style="28"/>
    <col min="6145" max="6145" width="23.09765625" style="28" customWidth="1"/>
    <col min="6146" max="6146" width="73.3984375" style="28" bestFit="1" customWidth="1"/>
    <col min="6147" max="6147" width="6.19921875" style="28" bestFit="1" customWidth="1"/>
    <col min="6148" max="6148" width="7.59765625" style="28" customWidth="1"/>
    <col min="6149" max="6149" width="16.59765625" style="28" customWidth="1"/>
    <col min="6150" max="6150" width="16" style="28" customWidth="1"/>
    <col min="6151" max="6151" width="15.8984375" style="28" customWidth="1"/>
    <col min="6152" max="6153" width="15" style="28" customWidth="1"/>
    <col min="6154" max="6400" width="10.09765625" style="28"/>
    <col min="6401" max="6401" width="23.09765625" style="28" customWidth="1"/>
    <col min="6402" max="6402" width="73.3984375" style="28" bestFit="1" customWidth="1"/>
    <col min="6403" max="6403" width="6.19921875" style="28" bestFit="1" customWidth="1"/>
    <col min="6404" max="6404" width="7.59765625" style="28" customWidth="1"/>
    <col min="6405" max="6405" width="16.59765625" style="28" customWidth="1"/>
    <col min="6406" max="6406" width="16" style="28" customWidth="1"/>
    <col min="6407" max="6407" width="15.8984375" style="28" customWidth="1"/>
    <col min="6408" max="6409" width="15" style="28" customWidth="1"/>
    <col min="6410" max="6656" width="10.09765625" style="28"/>
    <col min="6657" max="6657" width="23.09765625" style="28" customWidth="1"/>
    <col min="6658" max="6658" width="73.3984375" style="28" bestFit="1" customWidth="1"/>
    <col min="6659" max="6659" width="6.19921875" style="28" bestFit="1" customWidth="1"/>
    <col min="6660" max="6660" width="7.59765625" style="28" customWidth="1"/>
    <col min="6661" max="6661" width="16.59765625" style="28" customWidth="1"/>
    <col min="6662" max="6662" width="16" style="28" customWidth="1"/>
    <col min="6663" max="6663" width="15.8984375" style="28" customWidth="1"/>
    <col min="6664" max="6665" width="15" style="28" customWidth="1"/>
    <col min="6666" max="6912" width="10.09765625" style="28"/>
    <col min="6913" max="6913" width="23.09765625" style="28" customWidth="1"/>
    <col min="6914" max="6914" width="73.3984375" style="28" bestFit="1" customWidth="1"/>
    <col min="6915" max="6915" width="6.19921875" style="28" bestFit="1" customWidth="1"/>
    <col min="6916" max="6916" width="7.59765625" style="28" customWidth="1"/>
    <col min="6917" max="6917" width="16.59765625" style="28" customWidth="1"/>
    <col min="6918" max="6918" width="16" style="28" customWidth="1"/>
    <col min="6919" max="6919" width="15.8984375" style="28" customWidth="1"/>
    <col min="6920" max="6921" width="15" style="28" customWidth="1"/>
    <col min="6922" max="7168" width="10.09765625" style="28"/>
    <col min="7169" max="7169" width="23.09765625" style="28" customWidth="1"/>
    <col min="7170" max="7170" width="73.3984375" style="28" bestFit="1" customWidth="1"/>
    <col min="7171" max="7171" width="6.19921875" style="28" bestFit="1" customWidth="1"/>
    <col min="7172" max="7172" width="7.59765625" style="28" customWidth="1"/>
    <col min="7173" max="7173" width="16.59765625" style="28" customWidth="1"/>
    <col min="7174" max="7174" width="16" style="28" customWidth="1"/>
    <col min="7175" max="7175" width="15.8984375" style="28" customWidth="1"/>
    <col min="7176" max="7177" width="15" style="28" customWidth="1"/>
    <col min="7178" max="7424" width="10.09765625" style="28"/>
    <col min="7425" max="7425" width="23.09765625" style="28" customWidth="1"/>
    <col min="7426" max="7426" width="73.3984375" style="28" bestFit="1" customWidth="1"/>
    <col min="7427" max="7427" width="6.19921875" style="28" bestFit="1" customWidth="1"/>
    <col min="7428" max="7428" width="7.59765625" style="28" customWidth="1"/>
    <col min="7429" max="7429" width="16.59765625" style="28" customWidth="1"/>
    <col min="7430" max="7430" width="16" style="28" customWidth="1"/>
    <col min="7431" max="7431" width="15.8984375" style="28" customWidth="1"/>
    <col min="7432" max="7433" width="15" style="28" customWidth="1"/>
    <col min="7434" max="7680" width="10.09765625" style="28"/>
    <col min="7681" max="7681" width="23.09765625" style="28" customWidth="1"/>
    <col min="7682" max="7682" width="73.3984375" style="28" bestFit="1" customWidth="1"/>
    <col min="7683" max="7683" width="6.19921875" style="28" bestFit="1" customWidth="1"/>
    <col min="7684" max="7684" width="7.59765625" style="28" customWidth="1"/>
    <col min="7685" max="7685" width="16.59765625" style="28" customWidth="1"/>
    <col min="7686" max="7686" width="16" style="28" customWidth="1"/>
    <col min="7687" max="7687" width="15.8984375" style="28" customWidth="1"/>
    <col min="7688" max="7689" width="15" style="28" customWidth="1"/>
    <col min="7690" max="7936" width="10.09765625" style="28"/>
    <col min="7937" max="7937" width="23.09765625" style="28" customWidth="1"/>
    <col min="7938" max="7938" width="73.3984375" style="28" bestFit="1" customWidth="1"/>
    <col min="7939" max="7939" width="6.19921875" style="28" bestFit="1" customWidth="1"/>
    <col min="7940" max="7940" width="7.59765625" style="28" customWidth="1"/>
    <col min="7941" max="7941" width="16.59765625" style="28" customWidth="1"/>
    <col min="7942" max="7942" width="16" style="28" customWidth="1"/>
    <col min="7943" max="7943" width="15.8984375" style="28" customWidth="1"/>
    <col min="7944" max="7945" width="15" style="28" customWidth="1"/>
    <col min="7946" max="8192" width="10.09765625" style="28"/>
    <col min="8193" max="8193" width="23.09765625" style="28" customWidth="1"/>
    <col min="8194" max="8194" width="73.3984375" style="28" bestFit="1" customWidth="1"/>
    <col min="8195" max="8195" width="6.19921875" style="28" bestFit="1" customWidth="1"/>
    <col min="8196" max="8196" width="7.59765625" style="28" customWidth="1"/>
    <col min="8197" max="8197" width="16.59765625" style="28" customWidth="1"/>
    <col min="8198" max="8198" width="16" style="28" customWidth="1"/>
    <col min="8199" max="8199" width="15.8984375" style="28" customWidth="1"/>
    <col min="8200" max="8201" width="15" style="28" customWidth="1"/>
    <col min="8202" max="8448" width="10.09765625" style="28"/>
    <col min="8449" max="8449" width="23.09765625" style="28" customWidth="1"/>
    <col min="8450" max="8450" width="73.3984375" style="28" bestFit="1" customWidth="1"/>
    <col min="8451" max="8451" width="6.19921875" style="28" bestFit="1" customWidth="1"/>
    <col min="8452" max="8452" width="7.59765625" style="28" customWidth="1"/>
    <col min="8453" max="8453" width="16.59765625" style="28" customWidth="1"/>
    <col min="8454" max="8454" width="16" style="28" customWidth="1"/>
    <col min="8455" max="8455" width="15.8984375" style="28" customWidth="1"/>
    <col min="8456" max="8457" width="15" style="28" customWidth="1"/>
    <col min="8458" max="8704" width="10.09765625" style="28"/>
    <col min="8705" max="8705" width="23.09765625" style="28" customWidth="1"/>
    <col min="8706" max="8706" width="73.3984375" style="28" bestFit="1" customWidth="1"/>
    <col min="8707" max="8707" width="6.19921875" style="28" bestFit="1" customWidth="1"/>
    <col min="8708" max="8708" width="7.59765625" style="28" customWidth="1"/>
    <col min="8709" max="8709" width="16.59765625" style="28" customWidth="1"/>
    <col min="8710" max="8710" width="16" style="28" customWidth="1"/>
    <col min="8711" max="8711" width="15.8984375" style="28" customWidth="1"/>
    <col min="8712" max="8713" width="15" style="28" customWidth="1"/>
    <col min="8714" max="8960" width="10.09765625" style="28"/>
    <col min="8961" max="8961" width="23.09765625" style="28" customWidth="1"/>
    <col min="8962" max="8962" width="73.3984375" style="28" bestFit="1" customWidth="1"/>
    <col min="8963" max="8963" width="6.19921875" style="28" bestFit="1" customWidth="1"/>
    <col min="8964" max="8964" width="7.59765625" style="28" customWidth="1"/>
    <col min="8965" max="8965" width="16.59765625" style="28" customWidth="1"/>
    <col min="8966" max="8966" width="16" style="28" customWidth="1"/>
    <col min="8967" max="8967" width="15.8984375" style="28" customWidth="1"/>
    <col min="8968" max="8969" width="15" style="28" customWidth="1"/>
    <col min="8970" max="9216" width="10.09765625" style="28"/>
    <col min="9217" max="9217" width="23.09765625" style="28" customWidth="1"/>
    <col min="9218" max="9218" width="73.3984375" style="28" bestFit="1" customWidth="1"/>
    <col min="9219" max="9219" width="6.19921875" style="28" bestFit="1" customWidth="1"/>
    <col min="9220" max="9220" width="7.59765625" style="28" customWidth="1"/>
    <col min="9221" max="9221" width="16.59765625" style="28" customWidth="1"/>
    <col min="9222" max="9222" width="16" style="28" customWidth="1"/>
    <col min="9223" max="9223" width="15.8984375" style="28" customWidth="1"/>
    <col min="9224" max="9225" width="15" style="28" customWidth="1"/>
    <col min="9226" max="9472" width="10.09765625" style="28"/>
    <col min="9473" max="9473" width="23.09765625" style="28" customWidth="1"/>
    <col min="9474" max="9474" width="73.3984375" style="28" bestFit="1" customWidth="1"/>
    <col min="9475" max="9475" width="6.19921875" style="28" bestFit="1" customWidth="1"/>
    <col min="9476" max="9476" width="7.59765625" style="28" customWidth="1"/>
    <col min="9477" max="9477" width="16.59765625" style="28" customWidth="1"/>
    <col min="9478" max="9478" width="16" style="28" customWidth="1"/>
    <col min="9479" max="9479" width="15.8984375" style="28" customWidth="1"/>
    <col min="9480" max="9481" width="15" style="28" customWidth="1"/>
    <col min="9482" max="9728" width="10.09765625" style="28"/>
    <col min="9729" max="9729" width="23.09765625" style="28" customWidth="1"/>
    <col min="9730" max="9730" width="73.3984375" style="28" bestFit="1" customWidth="1"/>
    <col min="9731" max="9731" width="6.19921875" style="28" bestFit="1" customWidth="1"/>
    <col min="9732" max="9732" width="7.59765625" style="28" customWidth="1"/>
    <col min="9733" max="9733" width="16.59765625" style="28" customWidth="1"/>
    <col min="9734" max="9734" width="16" style="28" customWidth="1"/>
    <col min="9735" max="9735" width="15.8984375" style="28" customWidth="1"/>
    <col min="9736" max="9737" width="15" style="28" customWidth="1"/>
    <col min="9738" max="9984" width="10.09765625" style="28"/>
    <col min="9985" max="9985" width="23.09765625" style="28" customWidth="1"/>
    <col min="9986" max="9986" width="73.3984375" style="28" bestFit="1" customWidth="1"/>
    <col min="9987" max="9987" width="6.19921875" style="28" bestFit="1" customWidth="1"/>
    <col min="9988" max="9988" width="7.59765625" style="28" customWidth="1"/>
    <col min="9989" max="9989" width="16.59765625" style="28" customWidth="1"/>
    <col min="9990" max="9990" width="16" style="28" customWidth="1"/>
    <col min="9991" max="9991" width="15.8984375" style="28" customWidth="1"/>
    <col min="9992" max="9993" width="15" style="28" customWidth="1"/>
    <col min="9994" max="10240" width="10.09765625" style="28"/>
    <col min="10241" max="10241" width="23.09765625" style="28" customWidth="1"/>
    <col min="10242" max="10242" width="73.3984375" style="28" bestFit="1" customWidth="1"/>
    <col min="10243" max="10243" width="6.19921875" style="28" bestFit="1" customWidth="1"/>
    <col min="10244" max="10244" width="7.59765625" style="28" customWidth="1"/>
    <col min="10245" max="10245" width="16.59765625" style="28" customWidth="1"/>
    <col min="10246" max="10246" width="16" style="28" customWidth="1"/>
    <col min="10247" max="10247" width="15.8984375" style="28" customWidth="1"/>
    <col min="10248" max="10249" width="15" style="28" customWidth="1"/>
    <col min="10250" max="10496" width="10.09765625" style="28"/>
    <col min="10497" max="10497" width="23.09765625" style="28" customWidth="1"/>
    <col min="10498" max="10498" width="73.3984375" style="28" bestFit="1" customWidth="1"/>
    <col min="10499" max="10499" width="6.19921875" style="28" bestFit="1" customWidth="1"/>
    <col min="10500" max="10500" width="7.59765625" style="28" customWidth="1"/>
    <col min="10501" max="10501" width="16.59765625" style="28" customWidth="1"/>
    <col min="10502" max="10502" width="16" style="28" customWidth="1"/>
    <col min="10503" max="10503" width="15.8984375" style="28" customWidth="1"/>
    <col min="10504" max="10505" width="15" style="28" customWidth="1"/>
    <col min="10506" max="10752" width="10.09765625" style="28"/>
    <col min="10753" max="10753" width="23.09765625" style="28" customWidth="1"/>
    <col min="10754" max="10754" width="73.3984375" style="28" bestFit="1" customWidth="1"/>
    <col min="10755" max="10755" width="6.19921875" style="28" bestFit="1" customWidth="1"/>
    <col min="10756" max="10756" width="7.59765625" style="28" customWidth="1"/>
    <col min="10757" max="10757" width="16.59765625" style="28" customWidth="1"/>
    <col min="10758" max="10758" width="16" style="28" customWidth="1"/>
    <col min="10759" max="10759" width="15.8984375" style="28" customWidth="1"/>
    <col min="10760" max="10761" width="15" style="28" customWidth="1"/>
    <col min="10762" max="11008" width="10.09765625" style="28"/>
    <col min="11009" max="11009" width="23.09765625" style="28" customWidth="1"/>
    <col min="11010" max="11010" width="73.3984375" style="28" bestFit="1" customWidth="1"/>
    <col min="11011" max="11011" width="6.19921875" style="28" bestFit="1" customWidth="1"/>
    <col min="11012" max="11012" width="7.59765625" style="28" customWidth="1"/>
    <col min="11013" max="11013" width="16.59765625" style="28" customWidth="1"/>
    <col min="11014" max="11014" width="16" style="28" customWidth="1"/>
    <col min="11015" max="11015" width="15.8984375" style="28" customWidth="1"/>
    <col min="11016" max="11017" width="15" style="28" customWidth="1"/>
    <col min="11018" max="11264" width="10.09765625" style="28"/>
    <col min="11265" max="11265" width="23.09765625" style="28" customWidth="1"/>
    <col min="11266" max="11266" width="73.3984375" style="28" bestFit="1" customWidth="1"/>
    <col min="11267" max="11267" width="6.19921875" style="28" bestFit="1" customWidth="1"/>
    <col min="11268" max="11268" width="7.59765625" style="28" customWidth="1"/>
    <col min="11269" max="11269" width="16.59765625" style="28" customWidth="1"/>
    <col min="11270" max="11270" width="16" style="28" customWidth="1"/>
    <col min="11271" max="11271" width="15.8984375" style="28" customWidth="1"/>
    <col min="11272" max="11273" width="15" style="28" customWidth="1"/>
    <col min="11274" max="11520" width="10.09765625" style="28"/>
    <col min="11521" max="11521" width="23.09765625" style="28" customWidth="1"/>
    <col min="11522" max="11522" width="73.3984375" style="28" bestFit="1" customWidth="1"/>
    <col min="11523" max="11523" width="6.19921875" style="28" bestFit="1" customWidth="1"/>
    <col min="11524" max="11524" width="7.59765625" style="28" customWidth="1"/>
    <col min="11525" max="11525" width="16.59765625" style="28" customWidth="1"/>
    <col min="11526" max="11526" width="16" style="28" customWidth="1"/>
    <col min="11527" max="11527" width="15.8984375" style="28" customWidth="1"/>
    <col min="11528" max="11529" width="15" style="28" customWidth="1"/>
    <col min="11530" max="11776" width="10.09765625" style="28"/>
    <col min="11777" max="11777" width="23.09765625" style="28" customWidth="1"/>
    <col min="11778" max="11778" width="73.3984375" style="28" bestFit="1" customWidth="1"/>
    <col min="11779" max="11779" width="6.19921875" style="28" bestFit="1" customWidth="1"/>
    <col min="11780" max="11780" width="7.59765625" style="28" customWidth="1"/>
    <col min="11781" max="11781" width="16.59765625" style="28" customWidth="1"/>
    <col min="11782" max="11782" width="16" style="28" customWidth="1"/>
    <col min="11783" max="11783" width="15.8984375" style="28" customWidth="1"/>
    <col min="11784" max="11785" width="15" style="28" customWidth="1"/>
    <col min="11786" max="12032" width="10.09765625" style="28"/>
    <col min="12033" max="12033" width="23.09765625" style="28" customWidth="1"/>
    <col min="12034" max="12034" width="73.3984375" style="28" bestFit="1" customWidth="1"/>
    <col min="12035" max="12035" width="6.19921875" style="28" bestFit="1" customWidth="1"/>
    <col min="12036" max="12036" width="7.59765625" style="28" customWidth="1"/>
    <col min="12037" max="12037" width="16.59765625" style="28" customWidth="1"/>
    <col min="12038" max="12038" width="16" style="28" customWidth="1"/>
    <col min="12039" max="12039" width="15.8984375" style="28" customWidth="1"/>
    <col min="12040" max="12041" width="15" style="28" customWidth="1"/>
    <col min="12042" max="12288" width="10.09765625" style="28"/>
    <col min="12289" max="12289" width="23.09765625" style="28" customWidth="1"/>
    <col min="12290" max="12290" width="73.3984375" style="28" bestFit="1" customWidth="1"/>
    <col min="12291" max="12291" width="6.19921875" style="28" bestFit="1" customWidth="1"/>
    <col min="12292" max="12292" width="7.59765625" style="28" customWidth="1"/>
    <col min="12293" max="12293" width="16.59765625" style="28" customWidth="1"/>
    <col min="12294" max="12294" width="16" style="28" customWidth="1"/>
    <col min="12295" max="12295" width="15.8984375" style="28" customWidth="1"/>
    <col min="12296" max="12297" width="15" style="28" customWidth="1"/>
    <col min="12298" max="12544" width="10.09765625" style="28"/>
    <col min="12545" max="12545" width="23.09765625" style="28" customWidth="1"/>
    <col min="12546" max="12546" width="73.3984375" style="28" bestFit="1" customWidth="1"/>
    <col min="12547" max="12547" width="6.19921875" style="28" bestFit="1" customWidth="1"/>
    <col min="12548" max="12548" width="7.59765625" style="28" customWidth="1"/>
    <col min="12549" max="12549" width="16.59765625" style="28" customWidth="1"/>
    <col min="12550" max="12550" width="16" style="28" customWidth="1"/>
    <col min="12551" max="12551" width="15.8984375" style="28" customWidth="1"/>
    <col min="12552" max="12553" width="15" style="28" customWidth="1"/>
    <col min="12554" max="12800" width="10.09765625" style="28"/>
    <col min="12801" max="12801" width="23.09765625" style="28" customWidth="1"/>
    <col min="12802" max="12802" width="73.3984375" style="28" bestFit="1" customWidth="1"/>
    <col min="12803" max="12803" width="6.19921875" style="28" bestFit="1" customWidth="1"/>
    <col min="12804" max="12804" width="7.59765625" style="28" customWidth="1"/>
    <col min="12805" max="12805" width="16.59765625" style="28" customWidth="1"/>
    <col min="12806" max="12806" width="16" style="28" customWidth="1"/>
    <col min="12807" max="12807" width="15.8984375" style="28" customWidth="1"/>
    <col min="12808" max="12809" width="15" style="28" customWidth="1"/>
    <col min="12810" max="13056" width="10.09765625" style="28"/>
    <col min="13057" max="13057" width="23.09765625" style="28" customWidth="1"/>
    <col min="13058" max="13058" width="73.3984375" style="28" bestFit="1" customWidth="1"/>
    <col min="13059" max="13059" width="6.19921875" style="28" bestFit="1" customWidth="1"/>
    <col min="13060" max="13060" width="7.59765625" style="28" customWidth="1"/>
    <col min="13061" max="13061" width="16.59765625" style="28" customWidth="1"/>
    <col min="13062" max="13062" width="16" style="28" customWidth="1"/>
    <col min="13063" max="13063" width="15.8984375" style="28" customWidth="1"/>
    <col min="13064" max="13065" width="15" style="28" customWidth="1"/>
    <col min="13066" max="13312" width="10.09765625" style="28"/>
    <col min="13313" max="13313" width="23.09765625" style="28" customWidth="1"/>
    <col min="13314" max="13314" width="73.3984375" style="28" bestFit="1" customWidth="1"/>
    <col min="13315" max="13315" width="6.19921875" style="28" bestFit="1" customWidth="1"/>
    <col min="13316" max="13316" width="7.59765625" style="28" customWidth="1"/>
    <col min="13317" max="13317" width="16.59765625" style="28" customWidth="1"/>
    <col min="13318" max="13318" width="16" style="28" customWidth="1"/>
    <col min="13319" max="13319" width="15.8984375" style="28" customWidth="1"/>
    <col min="13320" max="13321" width="15" style="28" customWidth="1"/>
    <col min="13322" max="13568" width="10.09765625" style="28"/>
    <col min="13569" max="13569" width="23.09765625" style="28" customWidth="1"/>
    <col min="13570" max="13570" width="73.3984375" style="28" bestFit="1" customWidth="1"/>
    <col min="13571" max="13571" width="6.19921875" style="28" bestFit="1" customWidth="1"/>
    <col min="13572" max="13572" width="7.59765625" style="28" customWidth="1"/>
    <col min="13573" max="13573" width="16.59765625" style="28" customWidth="1"/>
    <col min="13574" max="13574" width="16" style="28" customWidth="1"/>
    <col min="13575" max="13575" width="15.8984375" style="28" customWidth="1"/>
    <col min="13576" max="13577" width="15" style="28" customWidth="1"/>
    <col min="13578" max="13824" width="10.09765625" style="28"/>
    <col min="13825" max="13825" width="23.09765625" style="28" customWidth="1"/>
    <col min="13826" max="13826" width="73.3984375" style="28" bestFit="1" customWidth="1"/>
    <col min="13827" max="13827" width="6.19921875" style="28" bestFit="1" customWidth="1"/>
    <col min="13828" max="13828" width="7.59765625" style="28" customWidth="1"/>
    <col min="13829" max="13829" width="16.59765625" style="28" customWidth="1"/>
    <col min="13830" max="13830" width="16" style="28" customWidth="1"/>
    <col min="13831" max="13831" width="15.8984375" style="28" customWidth="1"/>
    <col min="13832" max="13833" width="15" style="28" customWidth="1"/>
    <col min="13834" max="14080" width="10.09765625" style="28"/>
    <col min="14081" max="14081" width="23.09765625" style="28" customWidth="1"/>
    <col min="14082" max="14082" width="73.3984375" style="28" bestFit="1" customWidth="1"/>
    <col min="14083" max="14083" width="6.19921875" style="28" bestFit="1" customWidth="1"/>
    <col min="14084" max="14084" width="7.59765625" style="28" customWidth="1"/>
    <col min="14085" max="14085" width="16.59765625" style="28" customWidth="1"/>
    <col min="14086" max="14086" width="16" style="28" customWidth="1"/>
    <col min="14087" max="14087" width="15.8984375" style="28" customWidth="1"/>
    <col min="14088" max="14089" width="15" style="28" customWidth="1"/>
    <col min="14090" max="14336" width="10.09765625" style="28"/>
    <col min="14337" max="14337" width="23.09765625" style="28" customWidth="1"/>
    <col min="14338" max="14338" width="73.3984375" style="28" bestFit="1" customWidth="1"/>
    <col min="14339" max="14339" width="6.19921875" style="28" bestFit="1" customWidth="1"/>
    <col min="14340" max="14340" width="7.59765625" style="28" customWidth="1"/>
    <col min="14341" max="14341" width="16.59765625" style="28" customWidth="1"/>
    <col min="14342" max="14342" width="16" style="28" customWidth="1"/>
    <col min="14343" max="14343" width="15.8984375" style="28" customWidth="1"/>
    <col min="14344" max="14345" width="15" style="28" customWidth="1"/>
    <col min="14346" max="14592" width="10.09765625" style="28"/>
    <col min="14593" max="14593" width="23.09765625" style="28" customWidth="1"/>
    <col min="14594" max="14594" width="73.3984375" style="28" bestFit="1" customWidth="1"/>
    <col min="14595" max="14595" width="6.19921875" style="28" bestFit="1" customWidth="1"/>
    <col min="14596" max="14596" width="7.59765625" style="28" customWidth="1"/>
    <col min="14597" max="14597" width="16.59765625" style="28" customWidth="1"/>
    <col min="14598" max="14598" width="16" style="28" customWidth="1"/>
    <col min="14599" max="14599" width="15.8984375" style="28" customWidth="1"/>
    <col min="14600" max="14601" width="15" style="28" customWidth="1"/>
    <col min="14602" max="14848" width="10.09765625" style="28"/>
    <col min="14849" max="14849" width="23.09765625" style="28" customWidth="1"/>
    <col min="14850" max="14850" width="73.3984375" style="28" bestFit="1" customWidth="1"/>
    <col min="14851" max="14851" width="6.19921875" style="28" bestFit="1" customWidth="1"/>
    <col min="14852" max="14852" width="7.59765625" style="28" customWidth="1"/>
    <col min="14853" max="14853" width="16.59765625" style="28" customWidth="1"/>
    <col min="14854" max="14854" width="16" style="28" customWidth="1"/>
    <col min="14855" max="14855" width="15.8984375" style="28" customWidth="1"/>
    <col min="14856" max="14857" width="15" style="28" customWidth="1"/>
    <col min="14858" max="15104" width="10.09765625" style="28"/>
    <col min="15105" max="15105" width="23.09765625" style="28" customWidth="1"/>
    <col min="15106" max="15106" width="73.3984375" style="28" bestFit="1" customWidth="1"/>
    <col min="15107" max="15107" width="6.19921875" style="28" bestFit="1" customWidth="1"/>
    <col min="15108" max="15108" width="7.59765625" style="28" customWidth="1"/>
    <col min="15109" max="15109" width="16.59765625" style="28" customWidth="1"/>
    <col min="15110" max="15110" width="16" style="28" customWidth="1"/>
    <col min="15111" max="15111" width="15.8984375" style="28" customWidth="1"/>
    <col min="15112" max="15113" width="15" style="28" customWidth="1"/>
    <col min="15114" max="15360" width="10.09765625" style="28"/>
    <col min="15361" max="15361" width="23.09765625" style="28" customWidth="1"/>
    <col min="15362" max="15362" width="73.3984375" style="28" bestFit="1" customWidth="1"/>
    <col min="15363" max="15363" width="6.19921875" style="28" bestFit="1" customWidth="1"/>
    <col min="15364" max="15364" width="7.59765625" style="28" customWidth="1"/>
    <col min="15365" max="15365" width="16.59765625" style="28" customWidth="1"/>
    <col min="15366" max="15366" width="16" style="28" customWidth="1"/>
    <col min="15367" max="15367" width="15.8984375" style="28" customWidth="1"/>
    <col min="15368" max="15369" width="15" style="28" customWidth="1"/>
    <col min="15370" max="15616" width="10.09765625" style="28"/>
    <col min="15617" max="15617" width="23.09765625" style="28" customWidth="1"/>
    <col min="15618" max="15618" width="73.3984375" style="28" bestFit="1" customWidth="1"/>
    <col min="15619" max="15619" width="6.19921875" style="28" bestFit="1" customWidth="1"/>
    <col min="15620" max="15620" width="7.59765625" style="28" customWidth="1"/>
    <col min="15621" max="15621" width="16.59765625" style="28" customWidth="1"/>
    <col min="15622" max="15622" width="16" style="28" customWidth="1"/>
    <col min="15623" max="15623" width="15.8984375" style="28" customWidth="1"/>
    <col min="15624" max="15625" width="15" style="28" customWidth="1"/>
    <col min="15626" max="15872" width="10.09765625" style="28"/>
    <col min="15873" max="15873" width="23.09765625" style="28" customWidth="1"/>
    <col min="15874" max="15874" width="73.3984375" style="28" bestFit="1" customWidth="1"/>
    <col min="15875" max="15875" width="6.19921875" style="28" bestFit="1" customWidth="1"/>
    <col min="15876" max="15876" width="7.59765625" style="28" customWidth="1"/>
    <col min="15877" max="15877" width="16.59765625" style="28" customWidth="1"/>
    <col min="15878" max="15878" width="16" style="28" customWidth="1"/>
    <col min="15879" max="15879" width="15.8984375" style="28" customWidth="1"/>
    <col min="15880" max="15881" width="15" style="28" customWidth="1"/>
    <col min="15882" max="16128" width="10.09765625" style="28"/>
    <col min="16129" max="16129" width="23.09765625" style="28" customWidth="1"/>
    <col min="16130" max="16130" width="73.3984375" style="28" bestFit="1" customWidth="1"/>
    <col min="16131" max="16131" width="6.19921875" style="28" bestFit="1" customWidth="1"/>
    <col min="16132" max="16132" width="7.59765625" style="28" customWidth="1"/>
    <col min="16133" max="16133" width="16.59765625" style="28" customWidth="1"/>
    <col min="16134" max="16134" width="16" style="28" customWidth="1"/>
    <col min="16135" max="16135" width="15.8984375" style="28" customWidth="1"/>
    <col min="16136" max="16137" width="15" style="28" customWidth="1"/>
    <col min="16138" max="16384" width="10.09765625" style="28"/>
  </cols>
  <sheetData>
    <row r="1" spans="1:9" ht="53.4" customHeight="1" x14ac:dyDescent="0.3">
      <c r="A1" s="76" t="s">
        <v>67</v>
      </c>
      <c r="B1" s="77"/>
      <c r="C1" s="77"/>
      <c r="D1" s="77"/>
      <c r="E1" s="77"/>
      <c r="F1" s="77"/>
      <c r="G1" s="77"/>
      <c r="H1" s="77"/>
    </row>
    <row r="2" spans="1:9" s="1" customFormat="1" ht="34.35" customHeight="1" x14ac:dyDescent="0.3">
      <c r="A2" s="1" t="s">
        <v>0</v>
      </c>
      <c r="B2" s="1" t="s">
        <v>37</v>
      </c>
      <c r="C2" s="2" t="s">
        <v>36</v>
      </c>
      <c r="D2" s="1" t="s">
        <v>1</v>
      </c>
      <c r="E2" s="45" t="s">
        <v>2</v>
      </c>
      <c r="F2" s="46" t="s">
        <v>3</v>
      </c>
      <c r="G2" s="46" t="s">
        <v>4</v>
      </c>
      <c r="H2" s="46" t="s">
        <v>5</v>
      </c>
      <c r="I2" s="47" t="s">
        <v>143</v>
      </c>
    </row>
    <row r="3" spans="1:9" s="1" customFormat="1" ht="34.35" customHeight="1" x14ac:dyDescent="0.3">
      <c r="A3" s="3" t="s">
        <v>107</v>
      </c>
      <c r="B3" s="4" t="s">
        <v>115</v>
      </c>
      <c r="C3" s="4"/>
      <c r="D3" s="4"/>
      <c r="E3" s="48"/>
      <c r="F3" s="49">
        <f>+F4+F5+F7+F8+F9+F10+SUM(F12:F22)+F24+F26+F28+F30+F31+F33+F34+F36+F37+F39</f>
        <v>0</v>
      </c>
      <c r="G3" s="49"/>
      <c r="H3" s="49"/>
      <c r="I3" s="49">
        <f>+I4+I5+I7+I8+I9+I10+SUM(I12:I22)+I24+I26+I28+I30+I31+I33+I34+I36+I37+I39</f>
        <v>0</v>
      </c>
    </row>
    <row r="4" spans="1:9" s="1" customFormat="1" ht="12.6" customHeight="1" x14ac:dyDescent="0.3">
      <c r="A4" s="5" t="s">
        <v>108</v>
      </c>
      <c r="B4" s="6" t="s">
        <v>184</v>
      </c>
      <c r="C4" s="7">
        <v>1</v>
      </c>
      <c r="D4" s="7">
        <v>188</v>
      </c>
      <c r="E4" s="64"/>
      <c r="F4" s="50">
        <f>E4*D4*C4</f>
        <v>0</v>
      </c>
      <c r="G4" s="51"/>
      <c r="H4" s="16"/>
      <c r="I4" s="50">
        <f>+F4+G4+H4</f>
        <v>0</v>
      </c>
    </row>
    <row r="5" spans="1:9" s="1" customFormat="1" ht="12.6" customHeight="1" x14ac:dyDescent="0.3">
      <c r="A5" s="43" t="s">
        <v>109</v>
      </c>
      <c r="B5" s="8" t="s">
        <v>185</v>
      </c>
      <c r="C5" s="9">
        <v>3</v>
      </c>
      <c r="D5" s="9">
        <v>167</v>
      </c>
      <c r="E5" s="64"/>
      <c r="F5" s="50">
        <f>E5*D5*C5</f>
        <v>0</v>
      </c>
      <c r="G5" s="51"/>
      <c r="H5" s="16"/>
      <c r="I5" s="50">
        <f>+F5+G5+H5</f>
        <v>0</v>
      </c>
    </row>
    <row r="6" spans="1:9" s="1" customFormat="1" ht="12.6" customHeight="1" x14ac:dyDescent="0.3">
      <c r="A6" s="10" t="s">
        <v>110</v>
      </c>
      <c r="B6" s="11" t="s">
        <v>111</v>
      </c>
      <c r="C6" s="12"/>
      <c r="D6" s="12"/>
      <c r="E6" s="52"/>
      <c r="F6" s="53"/>
      <c r="G6" s="53"/>
      <c r="H6" s="53"/>
      <c r="I6" s="53"/>
    </row>
    <row r="7" spans="1:9" s="1" customFormat="1" ht="12.6" customHeight="1" x14ac:dyDescent="0.3">
      <c r="A7" s="43" t="s">
        <v>110</v>
      </c>
      <c r="B7" s="8" t="s">
        <v>186</v>
      </c>
      <c r="C7" s="13">
        <v>2</v>
      </c>
      <c r="D7" s="14">
        <v>2</v>
      </c>
      <c r="E7" s="64"/>
      <c r="F7" s="50">
        <f t="shared" ref="F7:F10" si="0">E7*D7*C7</f>
        <v>0</v>
      </c>
      <c r="G7" s="51"/>
      <c r="H7" s="16"/>
      <c r="I7" s="50">
        <f t="shared" ref="I7:I39" si="1">+F7+G7+H7</f>
        <v>0</v>
      </c>
    </row>
    <row r="8" spans="1:9" s="1" customFormat="1" ht="12.6" customHeight="1" x14ac:dyDescent="0.3">
      <c r="A8" s="43" t="s">
        <v>110</v>
      </c>
      <c r="B8" s="8" t="s">
        <v>187</v>
      </c>
      <c r="C8" s="13">
        <v>1</v>
      </c>
      <c r="D8" s="13">
        <v>2</v>
      </c>
      <c r="E8" s="64"/>
      <c r="F8" s="50">
        <f t="shared" si="0"/>
        <v>0</v>
      </c>
      <c r="G8" s="51"/>
      <c r="H8" s="16"/>
      <c r="I8" s="50">
        <f t="shared" si="1"/>
        <v>0</v>
      </c>
    </row>
    <row r="9" spans="1:9" s="1" customFormat="1" ht="12.6" customHeight="1" x14ac:dyDescent="0.3">
      <c r="A9" s="43" t="s">
        <v>110</v>
      </c>
      <c r="B9" s="15" t="s">
        <v>188</v>
      </c>
      <c r="C9" s="13">
        <v>8</v>
      </c>
      <c r="D9" s="14">
        <v>2</v>
      </c>
      <c r="E9" s="64"/>
      <c r="F9" s="50">
        <f t="shared" si="0"/>
        <v>0</v>
      </c>
      <c r="G9" s="51"/>
      <c r="H9" s="16"/>
      <c r="I9" s="50">
        <f t="shared" si="1"/>
        <v>0</v>
      </c>
    </row>
    <row r="10" spans="1:9" s="1" customFormat="1" ht="12.6" customHeight="1" x14ac:dyDescent="0.3">
      <c r="A10" s="43" t="s">
        <v>110</v>
      </c>
      <c r="B10" s="15" t="s">
        <v>189</v>
      </c>
      <c r="C10" s="16">
        <v>2</v>
      </c>
      <c r="D10" s="17">
        <v>2</v>
      </c>
      <c r="E10" s="64"/>
      <c r="F10" s="50">
        <f t="shared" si="0"/>
        <v>0</v>
      </c>
      <c r="G10" s="54"/>
      <c r="H10" s="16"/>
      <c r="I10" s="50">
        <f t="shared" si="1"/>
        <v>0</v>
      </c>
    </row>
    <row r="11" spans="1:9" x14ac:dyDescent="0.3">
      <c r="A11" s="10" t="s">
        <v>112</v>
      </c>
      <c r="B11" s="11" t="s">
        <v>113</v>
      </c>
      <c r="C11" s="12"/>
      <c r="D11" s="12"/>
      <c r="E11" s="52"/>
      <c r="F11" s="53"/>
      <c r="G11" s="53"/>
      <c r="H11" s="53"/>
      <c r="I11" s="53"/>
    </row>
    <row r="12" spans="1:9" s="1" customFormat="1" ht="12.6" customHeight="1" x14ac:dyDescent="0.3">
      <c r="A12" s="43" t="s">
        <v>112</v>
      </c>
      <c r="B12" s="39" t="s">
        <v>190</v>
      </c>
      <c r="C12" s="40">
        <v>2</v>
      </c>
      <c r="D12" s="40">
        <v>2</v>
      </c>
      <c r="E12" s="64"/>
      <c r="F12" s="50">
        <f t="shared" ref="F12:F22" si="2">E12*D12*C12</f>
        <v>0</v>
      </c>
      <c r="G12" s="55"/>
      <c r="H12" s="16"/>
      <c r="I12" s="50">
        <f t="shared" si="1"/>
        <v>0</v>
      </c>
    </row>
    <row r="13" spans="1:9" s="1" customFormat="1" ht="12.6" customHeight="1" x14ac:dyDescent="0.3">
      <c r="A13" s="43" t="s">
        <v>112</v>
      </c>
      <c r="B13" s="39" t="s">
        <v>191</v>
      </c>
      <c r="C13" s="40">
        <v>2</v>
      </c>
      <c r="D13" s="40">
        <v>2</v>
      </c>
      <c r="E13" s="64"/>
      <c r="F13" s="50">
        <f t="shared" si="2"/>
        <v>0</v>
      </c>
      <c r="G13" s="55"/>
      <c r="H13" s="16"/>
      <c r="I13" s="50">
        <f t="shared" si="1"/>
        <v>0</v>
      </c>
    </row>
    <row r="14" spans="1:9" s="1" customFormat="1" ht="12.6" customHeight="1" x14ac:dyDescent="0.3">
      <c r="A14" s="43" t="s">
        <v>112</v>
      </c>
      <c r="B14" s="39" t="s">
        <v>192</v>
      </c>
      <c r="C14" s="40">
        <v>2</v>
      </c>
      <c r="D14" s="40">
        <v>2</v>
      </c>
      <c r="E14" s="64"/>
      <c r="F14" s="50">
        <f t="shared" si="2"/>
        <v>0</v>
      </c>
      <c r="G14" s="55"/>
      <c r="H14" s="16"/>
      <c r="I14" s="50">
        <f t="shared" si="1"/>
        <v>0</v>
      </c>
    </row>
    <row r="15" spans="1:9" s="1" customFormat="1" ht="12.6" customHeight="1" x14ac:dyDescent="0.3">
      <c r="A15" s="43" t="s">
        <v>112</v>
      </c>
      <c r="B15" s="39" t="s">
        <v>193</v>
      </c>
      <c r="C15" s="40">
        <v>2</v>
      </c>
      <c r="D15" s="40">
        <v>2</v>
      </c>
      <c r="E15" s="64"/>
      <c r="F15" s="50">
        <f t="shared" si="2"/>
        <v>0</v>
      </c>
      <c r="G15" s="55"/>
      <c r="H15" s="16"/>
      <c r="I15" s="50">
        <f t="shared" si="1"/>
        <v>0</v>
      </c>
    </row>
    <row r="16" spans="1:9" s="1" customFormat="1" ht="12.6" customHeight="1" x14ac:dyDescent="0.3">
      <c r="A16" s="43" t="s">
        <v>112</v>
      </c>
      <c r="B16" s="39" t="s">
        <v>194</v>
      </c>
      <c r="C16" s="40">
        <v>2</v>
      </c>
      <c r="D16" s="40">
        <v>2</v>
      </c>
      <c r="E16" s="64"/>
      <c r="F16" s="50">
        <f t="shared" si="2"/>
        <v>0</v>
      </c>
      <c r="G16" s="55"/>
      <c r="H16" s="16"/>
      <c r="I16" s="50">
        <f t="shared" si="1"/>
        <v>0</v>
      </c>
    </row>
    <row r="17" spans="1:9" s="1" customFormat="1" ht="12.6" customHeight="1" x14ac:dyDescent="0.3">
      <c r="A17" s="43" t="s">
        <v>112</v>
      </c>
      <c r="B17" s="39" t="s">
        <v>195</v>
      </c>
      <c r="C17" s="40">
        <v>2</v>
      </c>
      <c r="D17" s="40">
        <v>2</v>
      </c>
      <c r="E17" s="64"/>
      <c r="F17" s="50">
        <f t="shared" si="2"/>
        <v>0</v>
      </c>
      <c r="G17" s="55"/>
      <c r="H17" s="16"/>
      <c r="I17" s="50">
        <f t="shared" si="1"/>
        <v>0</v>
      </c>
    </row>
    <row r="18" spans="1:9" s="1" customFormat="1" ht="12.6" customHeight="1" x14ac:dyDescent="0.3">
      <c r="A18" s="43" t="s">
        <v>112</v>
      </c>
      <c r="B18" s="39" t="s">
        <v>196</v>
      </c>
      <c r="C18" s="40">
        <v>3</v>
      </c>
      <c r="D18" s="40">
        <v>2</v>
      </c>
      <c r="E18" s="64"/>
      <c r="F18" s="50">
        <f t="shared" si="2"/>
        <v>0</v>
      </c>
      <c r="G18" s="55"/>
      <c r="H18" s="16"/>
      <c r="I18" s="50">
        <f t="shared" si="1"/>
        <v>0</v>
      </c>
    </row>
    <row r="19" spans="1:9" s="1" customFormat="1" ht="12.6" customHeight="1" x14ac:dyDescent="0.3">
      <c r="A19" s="43" t="s">
        <v>112</v>
      </c>
      <c r="B19" s="39" t="s">
        <v>197</v>
      </c>
      <c r="C19" s="40">
        <v>3</v>
      </c>
      <c r="D19" s="40">
        <v>2</v>
      </c>
      <c r="E19" s="64"/>
      <c r="F19" s="50">
        <f t="shared" si="2"/>
        <v>0</v>
      </c>
      <c r="G19" s="55"/>
      <c r="H19" s="16"/>
      <c r="I19" s="50">
        <f t="shared" si="1"/>
        <v>0</v>
      </c>
    </row>
    <row r="20" spans="1:9" s="1" customFormat="1" ht="12.6" customHeight="1" x14ac:dyDescent="0.3">
      <c r="A20" s="43" t="s">
        <v>112</v>
      </c>
      <c r="B20" s="18" t="s">
        <v>198</v>
      </c>
      <c r="C20" s="20">
        <v>1</v>
      </c>
      <c r="D20" s="21">
        <v>2</v>
      </c>
      <c r="E20" s="64"/>
      <c r="F20" s="50">
        <f t="shared" si="2"/>
        <v>0</v>
      </c>
      <c r="G20" s="56"/>
      <c r="H20" s="16"/>
      <c r="I20" s="50">
        <f t="shared" si="1"/>
        <v>0</v>
      </c>
    </row>
    <row r="21" spans="1:9" s="1" customFormat="1" ht="12.6" customHeight="1" x14ac:dyDescent="0.3">
      <c r="A21" s="43" t="s">
        <v>112</v>
      </c>
      <c r="B21" s="22" t="s">
        <v>199</v>
      </c>
      <c r="C21" s="19">
        <v>2</v>
      </c>
      <c r="D21" s="23">
        <v>1</v>
      </c>
      <c r="E21" s="64"/>
      <c r="F21" s="50">
        <f t="shared" si="2"/>
        <v>0</v>
      </c>
      <c r="G21" s="55"/>
      <c r="H21" s="16"/>
      <c r="I21" s="50">
        <f t="shared" si="1"/>
        <v>0</v>
      </c>
    </row>
    <row r="22" spans="1:9" s="1" customFormat="1" ht="12.6" customHeight="1" x14ac:dyDescent="0.3">
      <c r="A22" s="43" t="s">
        <v>112</v>
      </c>
      <c r="B22" s="22" t="s">
        <v>200</v>
      </c>
      <c r="C22" s="19">
        <v>4</v>
      </c>
      <c r="D22" s="23">
        <v>1</v>
      </c>
      <c r="E22" s="64"/>
      <c r="F22" s="50">
        <f t="shared" si="2"/>
        <v>0</v>
      </c>
      <c r="G22" s="55"/>
      <c r="H22" s="16"/>
      <c r="I22" s="50">
        <f t="shared" si="1"/>
        <v>0</v>
      </c>
    </row>
    <row r="23" spans="1:9" s="1" customFormat="1" ht="12.6" customHeight="1" x14ac:dyDescent="0.3">
      <c r="A23" s="10" t="s">
        <v>116</v>
      </c>
      <c r="B23" s="11" t="s">
        <v>144</v>
      </c>
      <c r="C23" s="12"/>
      <c r="D23" s="12"/>
      <c r="E23" s="52"/>
      <c r="F23" s="53"/>
      <c r="G23" s="53"/>
      <c r="H23" s="53"/>
      <c r="I23" s="53"/>
    </row>
    <row r="24" spans="1:9" s="1" customFormat="1" ht="12.6" customHeight="1" x14ac:dyDescent="0.3">
      <c r="A24" s="43" t="s">
        <v>117</v>
      </c>
      <c r="B24" s="18" t="s">
        <v>201</v>
      </c>
      <c r="C24" s="20">
        <v>1</v>
      </c>
      <c r="D24" s="21">
        <v>1</v>
      </c>
      <c r="E24" s="64"/>
      <c r="F24" s="50">
        <f>E24*D24*C24</f>
        <v>0</v>
      </c>
      <c r="G24" s="55"/>
      <c r="H24" s="16"/>
      <c r="I24" s="50">
        <f t="shared" si="1"/>
        <v>0</v>
      </c>
    </row>
    <row r="25" spans="1:9" s="1" customFormat="1" ht="12.6" customHeight="1" x14ac:dyDescent="0.3">
      <c r="A25" s="10" t="s">
        <v>118</v>
      </c>
      <c r="B25" s="11" t="s">
        <v>119</v>
      </c>
      <c r="C25" s="12"/>
      <c r="D25" s="12"/>
      <c r="E25" s="52"/>
      <c r="F25" s="53"/>
      <c r="G25" s="53"/>
      <c r="H25" s="53"/>
      <c r="I25" s="53"/>
    </row>
    <row r="26" spans="1:9" s="1" customFormat="1" ht="12.6" customHeight="1" x14ac:dyDescent="0.3">
      <c r="A26" s="43" t="s">
        <v>120</v>
      </c>
      <c r="B26" s="18" t="s">
        <v>202</v>
      </c>
      <c r="C26" s="20">
        <v>1</v>
      </c>
      <c r="D26" s="21">
        <v>2</v>
      </c>
      <c r="E26" s="64"/>
      <c r="F26" s="50">
        <f>E26*D26*C26</f>
        <v>0</v>
      </c>
      <c r="G26" s="55"/>
      <c r="H26" s="16"/>
      <c r="I26" s="50">
        <f t="shared" si="1"/>
        <v>0</v>
      </c>
    </row>
    <row r="27" spans="1:9" s="1" customFormat="1" ht="12.6" customHeight="1" x14ac:dyDescent="0.3">
      <c r="A27" s="10" t="s">
        <v>121</v>
      </c>
      <c r="B27" s="11" t="s">
        <v>122</v>
      </c>
      <c r="C27" s="12"/>
      <c r="D27" s="12"/>
      <c r="E27" s="52"/>
      <c r="F27" s="53"/>
      <c r="G27" s="53"/>
      <c r="H27" s="53"/>
      <c r="I27" s="53"/>
    </row>
    <row r="28" spans="1:9" s="1" customFormat="1" ht="12.6" customHeight="1" x14ac:dyDescent="0.3">
      <c r="A28" s="43" t="s">
        <v>121</v>
      </c>
      <c r="B28" s="18" t="s">
        <v>203</v>
      </c>
      <c r="C28" s="19">
        <v>3</v>
      </c>
      <c r="D28" s="19">
        <v>2</v>
      </c>
      <c r="E28" s="64"/>
      <c r="F28" s="50">
        <f>E28*D28*C28</f>
        <v>0</v>
      </c>
      <c r="G28" s="55"/>
      <c r="H28" s="16"/>
      <c r="I28" s="50">
        <f t="shared" si="1"/>
        <v>0</v>
      </c>
    </row>
    <row r="29" spans="1:9" s="1" customFormat="1" ht="12.6" customHeight="1" x14ac:dyDescent="0.3">
      <c r="A29" s="10" t="s">
        <v>123</v>
      </c>
      <c r="B29" s="11" t="s">
        <v>124</v>
      </c>
      <c r="C29" s="12"/>
      <c r="D29" s="12"/>
      <c r="E29" s="52"/>
      <c r="F29" s="53"/>
      <c r="G29" s="53"/>
      <c r="H29" s="53"/>
      <c r="I29" s="53"/>
    </row>
    <row r="30" spans="1:9" s="1" customFormat="1" ht="12.6" customHeight="1" x14ac:dyDescent="0.3">
      <c r="A30" s="43" t="s">
        <v>123</v>
      </c>
      <c r="B30" s="18" t="s">
        <v>204</v>
      </c>
      <c r="C30" s="19">
        <v>1</v>
      </c>
      <c r="D30" s="19">
        <v>2</v>
      </c>
      <c r="E30" s="64"/>
      <c r="F30" s="50">
        <f>E30*D30*C30</f>
        <v>0</v>
      </c>
      <c r="G30" s="55"/>
      <c r="H30" s="16"/>
      <c r="I30" s="50">
        <f t="shared" si="1"/>
        <v>0</v>
      </c>
    </row>
    <row r="31" spans="1:9" s="1" customFormat="1" ht="12.6" customHeight="1" x14ac:dyDescent="0.3">
      <c r="A31" s="43" t="s">
        <v>123</v>
      </c>
      <c r="B31" s="18" t="s">
        <v>205</v>
      </c>
      <c r="C31" s="19">
        <v>6</v>
      </c>
      <c r="D31" s="19">
        <v>2</v>
      </c>
      <c r="E31" s="64"/>
      <c r="F31" s="50">
        <f>E31*D31*C31</f>
        <v>0</v>
      </c>
      <c r="G31" s="55"/>
      <c r="H31" s="16"/>
      <c r="I31" s="50">
        <f t="shared" si="1"/>
        <v>0</v>
      </c>
    </row>
    <row r="32" spans="1:9" s="1" customFormat="1" ht="12.6" customHeight="1" x14ac:dyDescent="0.3">
      <c r="A32" s="10" t="s">
        <v>125</v>
      </c>
      <c r="B32" s="11" t="s">
        <v>66</v>
      </c>
      <c r="C32" s="12"/>
      <c r="D32" s="12"/>
      <c r="E32" s="52"/>
      <c r="F32" s="53"/>
      <c r="G32" s="53"/>
      <c r="H32" s="53"/>
      <c r="I32" s="53"/>
    </row>
    <row r="33" spans="1:9" s="1" customFormat="1" ht="12.6" customHeight="1" x14ac:dyDescent="0.3">
      <c r="A33" s="43" t="s">
        <v>125</v>
      </c>
      <c r="B33" s="18" t="s">
        <v>206</v>
      </c>
      <c r="C33" s="19">
        <v>1</v>
      </c>
      <c r="D33" s="19">
        <v>2</v>
      </c>
      <c r="E33" s="64"/>
      <c r="F33" s="50">
        <f>E33*D33*C33</f>
        <v>0</v>
      </c>
      <c r="G33" s="55"/>
      <c r="H33" s="16"/>
      <c r="I33" s="50">
        <f t="shared" si="1"/>
        <v>0</v>
      </c>
    </row>
    <row r="34" spans="1:9" s="1" customFormat="1" ht="12.6" customHeight="1" x14ac:dyDescent="0.3">
      <c r="A34" s="43" t="s">
        <v>125</v>
      </c>
      <c r="B34" s="18" t="s">
        <v>207</v>
      </c>
      <c r="C34" s="19">
        <v>1</v>
      </c>
      <c r="D34" s="19">
        <v>2</v>
      </c>
      <c r="E34" s="64"/>
      <c r="F34" s="50">
        <f>E34*D34*C34</f>
        <v>0</v>
      </c>
      <c r="G34" s="55"/>
      <c r="H34" s="16"/>
      <c r="I34" s="50">
        <f t="shared" si="1"/>
        <v>0</v>
      </c>
    </row>
    <row r="35" spans="1:9" s="1" customFormat="1" ht="12.6" customHeight="1" x14ac:dyDescent="0.3">
      <c r="A35" s="10" t="s">
        <v>126</v>
      </c>
      <c r="B35" s="11" t="s">
        <v>127</v>
      </c>
      <c r="C35" s="12"/>
      <c r="D35" s="12"/>
      <c r="E35" s="52"/>
      <c r="F35" s="53"/>
      <c r="G35" s="53"/>
      <c r="H35" s="53"/>
      <c r="I35" s="53"/>
    </row>
    <row r="36" spans="1:9" s="1" customFormat="1" ht="12.6" customHeight="1" x14ac:dyDescent="0.3">
      <c r="A36" s="43" t="s">
        <v>126</v>
      </c>
      <c r="B36" s="18" t="s">
        <v>208</v>
      </c>
      <c r="C36" s="19">
        <v>2</v>
      </c>
      <c r="D36" s="19">
        <v>2</v>
      </c>
      <c r="E36" s="64"/>
      <c r="F36" s="50">
        <f>E36*D36*C36</f>
        <v>0</v>
      </c>
      <c r="G36" s="55"/>
      <c r="H36" s="16"/>
      <c r="I36" s="50">
        <f t="shared" si="1"/>
        <v>0</v>
      </c>
    </row>
    <row r="37" spans="1:9" s="1" customFormat="1" ht="12.6" customHeight="1" x14ac:dyDescent="0.3">
      <c r="A37" s="43" t="s">
        <v>126</v>
      </c>
      <c r="B37" s="18" t="s">
        <v>209</v>
      </c>
      <c r="C37" s="19">
        <v>1</v>
      </c>
      <c r="D37" s="19">
        <v>1</v>
      </c>
      <c r="E37" s="64"/>
      <c r="F37" s="50">
        <f>E37*D37*C37</f>
        <v>0</v>
      </c>
      <c r="G37" s="55"/>
      <c r="H37" s="16"/>
      <c r="I37" s="50">
        <f t="shared" si="1"/>
        <v>0</v>
      </c>
    </row>
    <row r="38" spans="1:9" s="1" customFormat="1" ht="12.6" customHeight="1" x14ac:dyDescent="0.3">
      <c r="A38" s="10" t="s">
        <v>128</v>
      </c>
      <c r="B38" s="11" t="s">
        <v>129</v>
      </c>
      <c r="C38" s="12"/>
      <c r="D38" s="12"/>
      <c r="E38" s="52"/>
      <c r="F38" s="53"/>
      <c r="G38" s="53"/>
      <c r="H38" s="53"/>
      <c r="I38" s="53"/>
    </row>
    <row r="39" spans="1:9" s="1" customFormat="1" ht="12.6" customHeight="1" x14ac:dyDescent="0.3">
      <c r="A39" s="43" t="s">
        <v>128</v>
      </c>
      <c r="B39" s="18" t="s">
        <v>210</v>
      </c>
      <c r="C39" s="19">
        <v>1</v>
      </c>
      <c r="D39" s="19">
        <v>1</v>
      </c>
      <c r="E39" s="64"/>
      <c r="F39" s="50">
        <f>E39*D39*C39</f>
        <v>0</v>
      </c>
      <c r="G39" s="55"/>
      <c r="H39" s="16"/>
      <c r="I39" s="50">
        <f t="shared" si="1"/>
        <v>0</v>
      </c>
    </row>
    <row r="40" spans="1:9" s="1" customFormat="1" ht="20.399999999999999" x14ac:dyDescent="0.3">
      <c r="A40" s="3" t="s">
        <v>86</v>
      </c>
      <c r="B40" s="4" t="s">
        <v>91</v>
      </c>
      <c r="C40" s="4"/>
      <c r="D40" s="4"/>
      <c r="E40" s="48"/>
      <c r="F40" s="49">
        <f>SUM(F42)</f>
        <v>0</v>
      </c>
      <c r="G40" s="49"/>
      <c r="H40" s="49"/>
      <c r="I40" s="49">
        <f>SUM(I42)</f>
        <v>0</v>
      </c>
    </row>
    <row r="41" spans="1:9" s="1" customFormat="1" ht="12.6" customHeight="1" x14ac:dyDescent="0.3">
      <c r="A41" s="10" t="s">
        <v>23</v>
      </c>
      <c r="B41" s="11" t="s">
        <v>87</v>
      </c>
      <c r="C41" s="12"/>
      <c r="D41" s="12"/>
      <c r="E41" s="52"/>
      <c r="F41" s="53"/>
      <c r="G41" s="53"/>
      <c r="H41" s="53"/>
      <c r="I41" s="53"/>
    </row>
    <row r="42" spans="1:9" s="1" customFormat="1" ht="12.6" customHeight="1" x14ac:dyDescent="0.3">
      <c r="A42" s="5" t="s">
        <v>23</v>
      </c>
      <c r="B42" s="8" t="s">
        <v>88</v>
      </c>
      <c r="C42" s="19">
        <v>1</v>
      </c>
      <c r="D42" s="19">
        <v>1</v>
      </c>
      <c r="E42" s="64"/>
      <c r="F42" s="50">
        <f>E42*D42*C42</f>
        <v>0</v>
      </c>
      <c r="G42" s="55"/>
      <c r="H42" s="16"/>
      <c r="I42" s="50">
        <f>+F42+G42+H42</f>
        <v>0</v>
      </c>
    </row>
    <row r="43" spans="1:9" s="1" customFormat="1" ht="20.399999999999999" x14ac:dyDescent="0.3">
      <c r="A43" s="3" t="s">
        <v>89</v>
      </c>
      <c r="B43" s="4" t="s">
        <v>90</v>
      </c>
      <c r="C43" s="4"/>
      <c r="D43" s="4"/>
      <c r="E43" s="48"/>
      <c r="F43" s="49">
        <f>+F45+F47</f>
        <v>0</v>
      </c>
      <c r="G43" s="49"/>
      <c r="H43" s="49"/>
      <c r="I43" s="49">
        <f>+I45+I47</f>
        <v>0</v>
      </c>
    </row>
    <row r="44" spans="1:9" s="1" customFormat="1" ht="12.6" customHeight="1" x14ac:dyDescent="0.3">
      <c r="A44" s="10" t="s">
        <v>24</v>
      </c>
      <c r="B44" s="11" t="s">
        <v>92</v>
      </c>
      <c r="C44" s="12"/>
      <c r="D44" s="12"/>
      <c r="E44" s="52"/>
      <c r="F44" s="53"/>
      <c r="G44" s="53"/>
      <c r="H44" s="53"/>
      <c r="I44" s="53"/>
    </row>
    <row r="45" spans="1:9" s="1" customFormat="1" ht="12.6" customHeight="1" x14ac:dyDescent="0.3">
      <c r="A45" s="43" t="s">
        <v>93</v>
      </c>
      <c r="B45" s="8" t="s">
        <v>92</v>
      </c>
      <c r="C45" s="19">
        <v>1</v>
      </c>
      <c r="D45" s="19">
        <v>1</v>
      </c>
      <c r="E45" s="64"/>
      <c r="F45" s="50">
        <f>E45*D45*C45</f>
        <v>0</v>
      </c>
      <c r="G45" s="55"/>
      <c r="H45" s="16"/>
      <c r="I45" s="50">
        <f>+F45+G45+H45</f>
        <v>0</v>
      </c>
    </row>
    <row r="46" spans="1:9" s="1" customFormat="1" ht="12.6" customHeight="1" x14ac:dyDescent="0.3">
      <c r="A46" s="10" t="s">
        <v>94</v>
      </c>
      <c r="B46" s="11" t="s">
        <v>96</v>
      </c>
      <c r="C46" s="12"/>
      <c r="D46" s="12"/>
      <c r="E46" s="52"/>
      <c r="F46" s="53"/>
      <c r="G46" s="53"/>
      <c r="H46" s="53"/>
      <c r="I46" s="53"/>
    </row>
    <row r="47" spans="1:9" s="1" customFormat="1" ht="12.6" customHeight="1" x14ac:dyDescent="0.3">
      <c r="A47" s="43" t="s">
        <v>97</v>
      </c>
      <c r="B47" s="8" t="s">
        <v>95</v>
      </c>
      <c r="C47" s="19">
        <v>1</v>
      </c>
      <c r="D47" s="19">
        <v>1</v>
      </c>
      <c r="E47" s="64"/>
      <c r="F47" s="50">
        <f>E47*D47*C47</f>
        <v>0</v>
      </c>
      <c r="G47" s="55"/>
      <c r="H47" s="16"/>
      <c r="I47" s="50">
        <f>+F47+G47+H47</f>
        <v>0</v>
      </c>
    </row>
    <row r="48" spans="1:9" s="1" customFormat="1" ht="20.399999999999999" x14ac:dyDescent="0.3">
      <c r="A48" s="3" t="s">
        <v>99</v>
      </c>
      <c r="B48" s="4" t="s">
        <v>98</v>
      </c>
      <c r="C48" s="4"/>
      <c r="D48" s="4"/>
      <c r="E48" s="48"/>
      <c r="F48" s="49">
        <f>SUM(F49:F52)</f>
        <v>0</v>
      </c>
      <c r="G48" s="49"/>
      <c r="H48" s="49"/>
      <c r="I48" s="49">
        <f>SUM(I49:I52)</f>
        <v>0</v>
      </c>
    </row>
    <row r="49" spans="1:9" s="1" customFormat="1" ht="12.6" customHeight="1" x14ac:dyDescent="0.3">
      <c r="A49" s="43" t="s">
        <v>26</v>
      </c>
      <c r="B49" s="8" t="s">
        <v>145</v>
      </c>
      <c r="C49" s="19">
        <v>1</v>
      </c>
      <c r="D49" s="19">
        <v>90</v>
      </c>
      <c r="E49" s="64"/>
      <c r="F49" s="50">
        <f>E49*D49*C49</f>
        <v>0</v>
      </c>
      <c r="G49" s="55"/>
      <c r="H49" s="16"/>
      <c r="I49" s="50">
        <f>+F49+G49+H49</f>
        <v>0</v>
      </c>
    </row>
    <row r="50" spans="1:9" s="1" customFormat="1" ht="12.6" customHeight="1" x14ac:dyDescent="0.3">
      <c r="A50" s="43" t="s">
        <v>179</v>
      </c>
      <c r="B50" s="24" t="s">
        <v>146</v>
      </c>
      <c r="C50" s="19">
        <v>3</v>
      </c>
      <c r="D50" s="23">
        <v>1</v>
      </c>
      <c r="E50" s="64"/>
      <c r="F50" s="50">
        <f>E50*D50*C50</f>
        <v>0</v>
      </c>
      <c r="G50" s="55"/>
      <c r="H50" s="16"/>
      <c r="I50" s="50">
        <f>+F50+G50+H50</f>
        <v>0</v>
      </c>
    </row>
    <row r="51" spans="1:9" s="1" customFormat="1" ht="27.75" customHeight="1" x14ac:dyDescent="0.3">
      <c r="A51" s="43" t="s">
        <v>180</v>
      </c>
      <c r="B51" s="24" t="s">
        <v>211</v>
      </c>
      <c r="C51" s="19">
        <v>1</v>
      </c>
      <c r="D51" s="23">
        <v>1</v>
      </c>
      <c r="E51" s="64"/>
      <c r="F51" s="50">
        <f>E51*D51*C51</f>
        <v>0</v>
      </c>
      <c r="G51" s="55"/>
      <c r="H51" s="16"/>
      <c r="I51" s="50">
        <f>+F51+G51+H51</f>
        <v>0</v>
      </c>
    </row>
    <row r="52" spans="1:9" s="1" customFormat="1" ht="20.399999999999999" x14ac:dyDescent="0.3">
      <c r="A52" s="43" t="s">
        <v>181</v>
      </c>
      <c r="B52" s="24" t="s">
        <v>212</v>
      </c>
      <c r="C52" s="19">
        <v>1</v>
      </c>
      <c r="D52" s="23">
        <v>1</v>
      </c>
      <c r="E52" s="64"/>
      <c r="F52" s="50">
        <f>E52*D52*C52</f>
        <v>0</v>
      </c>
      <c r="G52" s="55"/>
      <c r="H52" s="16"/>
      <c r="I52" s="50">
        <f>+F52+G52+H52</f>
        <v>0</v>
      </c>
    </row>
    <row r="53" spans="1:9" s="1" customFormat="1" ht="20.399999999999999" x14ac:dyDescent="0.3">
      <c r="A53" s="3" t="s">
        <v>81</v>
      </c>
      <c r="B53" s="4" t="s">
        <v>27</v>
      </c>
      <c r="C53" s="4"/>
      <c r="D53" s="4"/>
      <c r="E53" s="48"/>
      <c r="F53" s="49">
        <f>SUM(F54:F65)</f>
        <v>0</v>
      </c>
      <c r="G53" s="49"/>
      <c r="H53" s="49"/>
      <c r="I53" s="49">
        <f>SUM(I54:I65)</f>
        <v>0</v>
      </c>
    </row>
    <row r="54" spans="1:9" s="26" customFormat="1" ht="12.6" customHeight="1" x14ac:dyDescent="0.3">
      <c r="A54" s="25" t="s">
        <v>182</v>
      </c>
      <c r="B54" s="8" t="s">
        <v>147</v>
      </c>
      <c r="C54" s="17">
        <v>1</v>
      </c>
      <c r="D54" s="19">
        <v>1</v>
      </c>
      <c r="E54" s="64"/>
      <c r="F54" s="50">
        <f t="shared" ref="F54:F65" si="3">E54*D54*C54</f>
        <v>0</v>
      </c>
      <c r="G54" s="55"/>
      <c r="H54" s="16"/>
      <c r="I54" s="50">
        <f t="shared" ref="I54:I65" si="4">+F54+G54+H54</f>
        <v>0</v>
      </c>
    </row>
    <row r="55" spans="1:9" s="26" customFormat="1" ht="12.6" customHeight="1" x14ac:dyDescent="0.3">
      <c r="A55" s="25" t="s">
        <v>182</v>
      </c>
      <c r="B55" s="8" t="s">
        <v>228</v>
      </c>
      <c r="C55" s="17">
        <v>2000</v>
      </c>
      <c r="D55" s="19">
        <v>1</v>
      </c>
      <c r="E55" s="64"/>
      <c r="F55" s="50">
        <f t="shared" si="3"/>
        <v>0</v>
      </c>
      <c r="G55" s="55"/>
      <c r="H55" s="16"/>
      <c r="I55" s="50">
        <f t="shared" si="4"/>
        <v>0</v>
      </c>
    </row>
    <row r="56" spans="1:9" s="26" customFormat="1" ht="12.6" customHeight="1" x14ac:dyDescent="0.3">
      <c r="A56" s="25" t="s">
        <v>182</v>
      </c>
      <c r="B56" s="8" t="s">
        <v>229</v>
      </c>
      <c r="C56" s="17">
        <v>1000</v>
      </c>
      <c r="D56" s="19">
        <v>1</v>
      </c>
      <c r="E56" s="64"/>
      <c r="F56" s="50">
        <f t="shared" si="3"/>
        <v>0</v>
      </c>
      <c r="G56" s="55"/>
      <c r="H56" s="16"/>
      <c r="I56" s="50">
        <f t="shared" si="4"/>
        <v>0</v>
      </c>
    </row>
    <row r="57" spans="1:9" s="26" customFormat="1" ht="28.5" customHeight="1" x14ac:dyDescent="0.3">
      <c r="A57" s="25" t="s">
        <v>182</v>
      </c>
      <c r="B57" s="65" t="s">
        <v>230</v>
      </c>
      <c r="C57" s="19">
        <v>1000</v>
      </c>
      <c r="D57" s="19">
        <v>1</v>
      </c>
      <c r="E57" s="64"/>
      <c r="F57" s="50">
        <f t="shared" si="3"/>
        <v>0</v>
      </c>
      <c r="G57" s="55"/>
      <c r="H57" s="16"/>
      <c r="I57" s="50">
        <f t="shared" si="4"/>
        <v>0</v>
      </c>
    </row>
    <row r="58" spans="1:9" s="26" customFormat="1" ht="28.5" customHeight="1" x14ac:dyDescent="0.3">
      <c r="A58" s="25" t="s">
        <v>182</v>
      </c>
      <c r="B58" s="65" t="s">
        <v>231</v>
      </c>
      <c r="C58" s="19">
        <v>3000</v>
      </c>
      <c r="D58" s="19">
        <v>1</v>
      </c>
      <c r="E58" s="64"/>
      <c r="F58" s="50">
        <f t="shared" si="3"/>
        <v>0</v>
      </c>
      <c r="G58" s="55"/>
      <c r="H58" s="16"/>
      <c r="I58" s="50">
        <f t="shared" si="4"/>
        <v>0</v>
      </c>
    </row>
    <row r="59" spans="1:9" s="26" customFormat="1" ht="12.6" customHeight="1" x14ac:dyDescent="0.3">
      <c r="A59" s="25" t="s">
        <v>182</v>
      </c>
      <c r="B59" s="8" t="s">
        <v>225</v>
      </c>
      <c r="C59" s="19">
        <v>2000</v>
      </c>
      <c r="D59" s="19">
        <v>1</v>
      </c>
      <c r="E59" s="64"/>
      <c r="F59" s="50">
        <f t="shared" si="3"/>
        <v>0</v>
      </c>
      <c r="G59" s="55"/>
      <c r="H59" s="16"/>
      <c r="I59" s="50">
        <f t="shared" si="4"/>
        <v>0</v>
      </c>
    </row>
    <row r="60" spans="1:9" s="26" customFormat="1" ht="12.6" customHeight="1" x14ac:dyDescent="0.3">
      <c r="A60" s="25" t="s">
        <v>182</v>
      </c>
      <c r="B60" s="41" t="s">
        <v>232</v>
      </c>
      <c r="C60" s="19">
        <v>2000</v>
      </c>
      <c r="D60" s="19">
        <v>1</v>
      </c>
      <c r="E60" s="64"/>
      <c r="F60" s="50">
        <f t="shared" si="3"/>
        <v>0</v>
      </c>
      <c r="G60" s="55"/>
      <c r="H60" s="16"/>
      <c r="I60" s="50">
        <f t="shared" si="4"/>
        <v>0</v>
      </c>
    </row>
    <row r="61" spans="1:9" s="26" customFormat="1" ht="12.6" customHeight="1" x14ac:dyDescent="0.3">
      <c r="A61" s="25" t="s">
        <v>182</v>
      </c>
      <c r="B61" s="8" t="s">
        <v>233</v>
      </c>
      <c r="C61" s="19">
        <v>250</v>
      </c>
      <c r="D61" s="19">
        <v>2</v>
      </c>
      <c r="E61" s="64"/>
      <c r="F61" s="50">
        <f t="shared" si="3"/>
        <v>0</v>
      </c>
      <c r="G61" s="55"/>
      <c r="H61" s="16"/>
      <c r="I61" s="50">
        <f t="shared" si="4"/>
        <v>0</v>
      </c>
    </row>
    <row r="62" spans="1:9" s="26" customFormat="1" ht="28.5" customHeight="1" x14ac:dyDescent="0.3">
      <c r="A62" s="25" t="s">
        <v>182</v>
      </c>
      <c r="B62" s="65" t="s">
        <v>234</v>
      </c>
      <c r="C62" s="19">
        <v>200</v>
      </c>
      <c r="D62" s="19">
        <v>1</v>
      </c>
      <c r="E62" s="64"/>
      <c r="F62" s="50">
        <f t="shared" si="3"/>
        <v>0</v>
      </c>
      <c r="G62" s="55"/>
      <c r="H62" s="16"/>
      <c r="I62" s="50">
        <f t="shared" si="4"/>
        <v>0</v>
      </c>
    </row>
    <row r="63" spans="1:9" s="26" customFormat="1" ht="28.5" customHeight="1" x14ac:dyDescent="0.3">
      <c r="A63" s="25" t="s">
        <v>182</v>
      </c>
      <c r="B63" s="65" t="s">
        <v>235</v>
      </c>
      <c r="C63" s="19">
        <v>100</v>
      </c>
      <c r="D63" s="19">
        <v>1</v>
      </c>
      <c r="E63" s="64"/>
      <c r="F63" s="50">
        <f t="shared" si="3"/>
        <v>0</v>
      </c>
      <c r="G63" s="55"/>
      <c r="H63" s="16"/>
      <c r="I63" s="50">
        <f t="shared" si="4"/>
        <v>0</v>
      </c>
    </row>
    <row r="64" spans="1:9" s="26" customFormat="1" ht="12.6" customHeight="1" x14ac:dyDescent="0.3">
      <c r="A64" s="25" t="s">
        <v>182</v>
      </c>
      <c r="B64" s="8" t="s">
        <v>54</v>
      </c>
      <c r="C64" s="19">
        <v>100</v>
      </c>
      <c r="D64" s="19">
        <v>1</v>
      </c>
      <c r="E64" s="64"/>
      <c r="F64" s="50">
        <f t="shared" si="3"/>
        <v>0</v>
      </c>
      <c r="G64" s="55"/>
      <c r="H64" s="16"/>
      <c r="I64" s="50">
        <f t="shared" si="4"/>
        <v>0</v>
      </c>
    </row>
    <row r="65" spans="1:256" s="26" customFormat="1" ht="12.6" customHeight="1" x14ac:dyDescent="0.3">
      <c r="A65" s="25" t="s">
        <v>182</v>
      </c>
      <c r="B65" s="8" t="s">
        <v>51</v>
      </c>
      <c r="C65" s="19">
        <v>10</v>
      </c>
      <c r="D65" s="19">
        <v>1</v>
      </c>
      <c r="E65" s="64"/>
      <c r="F65" s="50">
        <f t="shared" si="3"/>
        <v>0</v>
      </c>
      <c r="G65" s="55"/>
      <c r="H65" s="16"/>
      <c r="I65" s="50">
        <f t="shared" si="4"/>
        <v>0</v>
      </c>
    </row>
    <row r="66" spans="1:256" x14ac:dyDescent="0.3">
      <c r="A66" s="74" t="s">
        <v>236</v>
      </c>
      <c r="B66" s="4" t="s">
        <v>69</v>
      </c>
      <c r="C66" s="4"/>
      <c r="D66" s="4"/>
      <c r="E66" s="48"/>
      <c r="F66" s="49">
        <f>SUM(F68:F74)+F76+F77+F78</f>
        <v>0</v>
      </c>
      <c r="G66" s="49"/>
      <c r="H66" s="49"/>
      <c r="I66" s="49">
        <f>SUM(I68:I74)+I76+I77+I78</f>
        <v>0</v>
      </c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27"/>
      <c r="IS66" s="27"/>
      <c r="IT66" s="27"/>
      <c r="IU66" s="27"/>
      <c r="IV66" s="27"/>
    </row>
    <row r="67" spans="1:256" s="70" customFormat="1" x14ac:dyDescent="0.3">
      <c r="A67" s="66"/>
      <c r="B67" s="67" t="s">
        <v>71</v>
      </c>
      <c r="C67" s="68"/>
      <c r="D67" s="69"/>
      <c r="E67" s="57"/>
      <c r="F67" s="58"/>
      <c r="G67" s="58"/>
      <c r="H67" s="58"/>
      <c r="I67" s="58"/>
    </row>
    <row r="68" spans="1:256" s="70" customFormat="1" x14ac:dyDescent="0.3">
      <c r="A68" s="43" t="s">
        <v>73</v>
      </c>
      <c r="B68" s="24" t="s">
        <v>148</v>
      </c>
      <c r="C68" s="19">
        <v>1</v>
      </c>
      <c r="D68" s="23">
        <v>1</v>
      </c>
      <c r="E68" s="64"/>
      <c r="F68" s="50">
        <f>E68*D68*C68</f>
        <v>0</v>
      </c>
      <c r="G68" s="55"/>
      <c r="H68" s="16"/>
      <c r="I68" s="50">
        <f>+F68+G68+H68</f>
        <v>0</v>
      </c>
    </row>
    <row r="69" spans="1:256" s="70" customFormat="1" x14ac:dyDescent="0.3">
      <c r="A69" s="43" t="s">
        <v>73</v>
      </c>
      <c r="B69" s="24" t="s">
        <v>149</v>
      </c>
      <c r="C69" s="19">
        <v>1</v>
      </c>
      <c r="D69" s="23">
        <v>1</v>
      </c>
      <c r="E69" s="64"/>
      <c r="F69" s="50">
        <f t="shared" ref="F69:F74" si="5">E69*D69*C69</f>
        <v>0</v>
      </c>
      <c r="G69" s="55"/>
      <c r="H69" s="16"/>
      <c r="I69" s="50">
        <f t="shared" ref="I69:I74" si="6">+F69+G69+H69</f>
        <v>0</v>
      </c>
    </row>
    <row r="70" spans="1:256" s="70" customFormat="1" x14ac:dyDescent="0.3">
      <c r="A70" s="43" t="s">
        <v>73</v>
      </c>
      <c r="B70" s="24" t="s">
        <v>150</v>
      </c>
      <c r="C70" s="19">
        <v>1</v>
      </c>
      <c r="D70" s="23">
        <v>1</v>
      </c>
      <c r="E70" s="64"/>
      <c r="F70" s="50">
        <f t="shared" si="5"/>
        <v>0</v>
      </c>
      <c r="G70" s="55"/>
      <c r="H70" s="16"/>
      <c r="I70" s="50">
        <f t="shared" si="6"/>
        <v>0</v>
      </c>
    </row>
    <row r="71" spans="1:256" s="70" customFormat="1" x14ac:dyDescent="0.3">
      <c r="A71" s="43" t="s">
        <v>73</v>
      </c>
      <c r="B71" s="24" t="s">
        <v>151</v>
      </c>
      <c r="C71" s="19">
        <v>1</v>
      </c>
      <c r="D71" s="23">
        <v>1</v>
      </c>
      <c r="E71" s="64"/>
      <c r="F71" s="50">
        <f t="shared" si="5"/>
        <v>0</v>
      </c>
      <c r="G71" s="55"/>
      <c r="H71" s="16"/>
      <c r="I71" s="50">
        <f t="shared" si="6"/>
        <v>0</v>
      </c>
    </row>
    <row r="72" spans="1:256" s="70" customFormat="1" x14ac:dyDescent="0.3">
      <c r="A72" s="43" t="s">
        <v>73</v>
      </c>
      <c r="B72" s="24" t="s">
        <v>152</v>
      </c>
      <c r="C72" s="19">
        <v>1</v>
      </c>
      <c r="D72" s="23">
        <v>1</v>
      </c>
      <c r="E72" s="64"/>
      <c r="F72" s="50">
        <f t="shared" si="5"/>
        <v>0</v>
      </c>
      <c r="G72" s="55"/>
      <c r="H72" s="16"/>
      <c r="I72" s="50">
        <f t="shared" si="6"/>
        <v>0</v>
      </c>
    </row>
    <row r="73" spans="1:256" s="70" customFormat="1" x14ac:dyDescent="0.3">
      <c r="A73" s="43" t="s">
        <v>73</v>
      </c>
      <c r="B73" s="24" t="s">
        <v>153</v>
      </c>
      <c r="C73" s="19">
        <v>1</v>
      </c>
      <c r="D73" s="23">
        <v>1</v>
      </c>
      <c r="E73" s="64"/>
      <c r="F73" s="50">
        <f t="shared" si="5"/>
        <v>0</v>
      </c>
      <c r="G73" s="55"/>
      <c r="H73" s="16"/>
      <c r="I73" s="50">
        <f t="shared" si="6"/>
        <v>0</v>
      </c>
    </row>
    <row r="74" spans="1:256" s="70" customFormat="1" x14ac:dyDescent="0.3">
      <c r="A74" s="43" t="s">
        <v>73</v>
      </c>
      <c r="B74" s="24" t="s">
        <v>237</v>
      </c>
      <c r="C74" s="19">
        <v>1</v>
      </c>
      <c r="D74" s="23">
        <v>1</v>
      </c>
      <c r="E74" s="64"/>
      <c r="F74" s="50">
        <f t="shared" si="5"/>
        <v>0</v>
      </c>
      <c r="G74" s="55"/>
      <c r="H74" s="16"/>
      <c r="I74" s="50">
        <f t="shared" si="6"/>
        <v>0</v>
      </c>
    </row>
    <row r="75" spans="1:256" s="70" customFormat="1" x14ac:dyDescent="0.3">
      <c r="A75" s="10"/>
      <c r="B75" s="11" t="s">
        <v>59</v>
      </c>
      <c r="C75" s="12"/>
      <c r="D75" s="12"/>
      <c r="E75" s="52"/>
      <c r="F75" s="53"/>
      <c r="G75" s="53"/>
      <c r="H75" s="53"/>
      <c r="I75" s="53"/>
    </row>
    <row r="76" spans="1:256" s="70" customFormat="1" x14ac:dyDescent="0.3">
      <c r="A76" s="43" t="s">
        <v>74</v>
      </c>
      <c r="B76" s="29" t="s">
        <v>213</v>
      </c>
      <c r="C76" s="19">
        <v>1</v>
      </c>
      <c r="D76" s="23">
        <v>3</v>
      </c>
      <c r="E76" s="64"/>
      <c r="F76" s="59">
        <f>E76*D76*C76</f>
        <v>0</v>
      </c>
      <c r="G76" s="55"/>
      <c r="H76" s="20"/>
      <c r="I76" s="50">
        <f>+F76+G76+H76</f>
        <v>0</v>
      </c>
    </row>
    <row r="77" spans="1:256" s="70" customFormat="1" x14ac:dyDescent="0.3">
      <c r="A77" s="43" t="s">
        <v>74</v>
      </c>
      <c r="B77" s="29" t="s">
        <v>214</v>
      </c>
      <c r="C77" s="19">
        <v>1</v>
      </c>
      <c r="D77" s="23">
        <v>3</v>
      </c>
      <c r="E77" s="64"/>
      <c r="F77" s="50">
        <f>E77*D77*C77</f>
        <v>0</v>
      </c>
      <c r="G77" s="55"/>
      <c r="H77" s="16"/>
      <c r="I77" s="50">
        <f>+F77+G77+H77</f>
        <v>0</v>
      </c>
    </row>
    <row r="78" spans="1:256" s="70" customFormat="1" x14ac:dyDescent="0.3">
      <c r="A78" s="43" t="s">
        <v>74</v>
      </c>
      <c r="B78" s="29" t="s">
        <v>215</v>
      </c>
      <c r="C78" s="19">
        <v>1</v>
      </c>
      <c r="D78" s="23">
        <v>1</v>
      </c>
      <c r="E78" s="64"/>
      <c r="F78" s="50">
        <f>E78*D78*C78</f>
        <v>0</v>
      </c>
      <c r="G78" s="55"/>
      <c r="H78" s="16"/>
      <c r="I78" s="50">
        <f>+F78+G78+H78</f>
        <v>0</v>
      </c>
    </row>
    <row r="79" spans="1:256" x14ac:dyDescent="0.3">
      <c r="A79" s="74" t="s">
        <v>130</v>
      </c>
      <c r="B79" s="4" t="s">
        <v>80</v>
      </c>
      <c r="C79" s="4"/>
      <c r="D79" s="4"/>
      <c r="E79" s="48"/>
      <c r="F79" s="49">
        <f>SUM(F81:F107)+SUM(F109:F120)+SUM(F122:F133)+SUM(F135:F138)+SUM(F140:F141)+SUM(F143:F147)+SUM(F149:F152)+F154</f>
        <v>0</v>
      </c>
      <c r="G79" s="49"/>
      <c r="H79" s="49"/>
      <c r="I79" s="49">
        <f>SUM(I81:I107)+SUM(I109:I120)+SUM(I122:I133)+SUM(I135:I138)+SUM(I140:I141)+SUM(I143:I147)+SUM(I149:I152)+I154</f>
        <v>0</v>
      </c>
    </row>
    <row r="80" spans="1:256" x14ac:dyDescent="0.3">
      <c r="A80" s="10" t="s">
        <v>130</v>
      </c>
      <c r="B80" s="11" t="s">
        <v>49</v>
      </c>
      <c r="C80" s="12"/>
      <c r="D80" s="12"/>
      <c r="E80" s="52"/>
      <c r="F80" s="53"/>
      <c r="G80" s="53"/>
      <c r="H80" s="53"/>
      <c r="I80" s="53"/>
    </row>
    <row r="81" spans="1:9" x14ac:dyDescent="0.3">
      <c r="A81" s="43" t="s">
        <v>72</v>
      </c>
      <c r="B81" s="22" t="s">
        <v>155</v>
      </c>
      <c r="C81" s="19">
        <v>1</v>
      </c>
      <c r="D81" s="40">
        <v>1</v>
      </c>
      <c r="E81" s="64"/>
      <c r="F81" s="50">
        <f>E81*D81*C81</f>
        <v>0</v>
      </c>
      <c r="G81" s="55"/>
      <c r="H81" s="16"/>
      <c r="I81" s="50">
        <f t="shared" ref="I81:I107" si="7">+F81+G81+H81</f>
        <v>0</v>
      </c>
    </row>
    <row r="82" spans="1:9" x14ac:dyDescent="0.3">
      <c r="A82" s="43" t="s">
        <v>72</v>
      </c>
      <c r="B82" s="22" t="s">
        <v>154</v>
      </c>
      <c r="C82" s="19">
        <v>1</v>
      </c>
      <c r="D82" s="19">
        <v>1</v>
      </c>
      <c r="E82" s="64"/>
      <c r="F82" s="50">
        <f t="shared" ref="F82:F107" si="8">E82*D82*C82</f>
        <v>0</v>
      </c>
      <c r="G82" s="55"/>
      <c r="H82" s="16"/>
      <c r="I82" s="50">
        <f t="shared" si="7"/>
        <v>0</v>
      </c>
    </row>
    <row r="83" spans="1:9" x14ac:dyDescent="0.3">
      <c r="A83" s="43" t="s">
        <v>72</v>
      </c>
      <c r="B83" s="22" t="s">
        <v>156</v>
      </c>
      <c r="C83" s="30">
        <v>1</v>
      </c>
      <c r="D83" s="19">
        <v>1</v>
      </c>
      <c r="E83" s="64"/>
      <c r="F83" s="50">
        <f t="shared" si="8"/>
        <v>0</v>
      </c>
      <c r="G83" s="55"/>
      <c r="H83" s="16"/>
      <c r="I83" s="50">
        <f t="shared" si="7"/>
        <v>0</v>
      </c>
    </row>
    <row r="84" spans="1:9" x14ac:dyDescent="0.3">
      <c r="A84" s="43" t="s">
        <v>72</v>
      </c>
      <c r="B84" s="42" t="s">
        <v>45</v>
      </c>
      <c r="C84" s="30">
        <v>30</v>
      </c>
      <c r="D84" s="19">
        <v>1</v>
      </c>
      <c r="E84" s="64"/>
      <c r="F84" s="50">
        <f t="shared" si="8"/>
        <v>0</v>
      </c>
      <c r="G84" s="55"/>
      <c r="H84" s="16"/>
      <c r="I84" s="50">
        <f t="shared" si="7"/>
        <v>0</v>
      </c>
    </row>
    <row r="85" spans="1:9" x14ac:dyDescent="0.3">
      <c r="A85" s="43" t="s">
        <v>72</v>
      </c>
      <c r="B85" s="42" t="s">
        <v>46</v>
      </c>
      <c r="C85" s="30">
        <v>10</v>
      </c>
      <c r="D85" s="19">
        <v>1</v>
      </c>
      <c r="E85" s="64"/>
      <c r="F85" s="50">
        <f t="shared" si="8"/>
        <v>0</v>
      </c>
      <c r="G85" s="55"/>
      <c r="H85" s="16"/>
      <c r="I85" s="50">
        <f t="shared" si="7"/>
        <v>0</v>
      </c>
    </row>
    <row r="86" spans="1:9" x14ac:dyDescent="0.3">
      <c r="A86" s="43" t="s">
        <v>72</v>
      </c>
      <c r="B86" s="22" t="s">
        <v>40</v>
      </c>
      <c r="C86" s="30">
        <v>1</v>
      </c>
      <c r="D86" s="19">
        <v>1</v>
      </c>
      <c r="E86" s="64"/>
      <c r="F86" s="50">
        <f t="shared" si="8"/>
        <v>0</v>
      </c>
      <c r="G86" s="55"/>
      <c r="H86" s="16"/>
      <c r="I86" s="50">
        <f t="shared" si="7"/>
        <v>0</v>
      </c>
    </row>
    <row r="87" spans="1:9" x14ac:dyDescent="0.3">
      <c r="A87" s="43" t="s">
        <v>72</v>
      </c>
      <c r="B87" s="22" t="s">
        <v>14</v>
      </c>
      <c r="C87" s="19">
        <v>1</v>
      </c>
      <c r="D87" s="19">
        <v>2</v>
      </c>
      <c r="E87" s="64"/>
      <c r="F87" s="50">
        <f t="shared" si="8"/>
        <v>0</v>
      </c>
      <c r="G87" s="55"/>
      <c r="H87" s="16"/>
      <c r="I87" s="50">
        <f t="shared" si="7"/>
        <v>0</v>
      </c>
    </row>
    <row r="88" spans="1:9" x14ac:dyDescent="0.3">
      <c r="A88" s="43" t="s">
        <v>72</v>
      </c>
      <c r="B88" s="22" t="s">
        <v>42</v>
      </c>
      <c r="C88" s="19">
        <v>5</v>
      </c>
      <c r="D88" s="19">
        <v>2</v>
      </c>
      <c r="E88" s="64"/>
      <c r="F88" s="50">
        <f t="shared" si="8"/>
        <v>0</v>
      </c>
      <c r="G88" s="55"/>
      <c r="H88" s="16"/>
      <c r="I88" s="50">
        <f t="shared" si="7"/>
        <v>0</v>
      </c>
    </row>
    <row r="89" spans="1:9" x14ac:dyDescent="0.3">
      <c r="A89" s="43" t="s">
        <v>72</v>
      </c>
      <c r="B89" s="22" t="s">
        <v>43</v>
      </c>
      <c r="C89" s="19">
        <v>5</v>
      </c>
      <c r="D89" s="19">
        <v>2</v>
      </c>
      <c r="E89" s="64"/>
      <c r="F89" s="50">
        <f t="shared" si="8"/>
        <v>0</v>
      </c>
      <c r="G89" s="55"/>
      <c r="H89" s="16"/>
      <c r="I89" s="50">
        <f t="shared" si="7"/>
        <v>0</v>
      </c>
    </row>
    <row r="90" spans="1:9" x14ac:dyDescent="0.3">
      <c r="A90" s="43" t="s">
        <v>72</v>
      </c>
      <c r="B90" s="22" t="s">
        <v>44</v>
      </c>
      <c r="C90" s="19">
        <v>15</v>
      </c>
      <c r="D90" s="19">
        <v>2</v>
      </c>
      <c r="E90" s="64"/>
      <c r="F90" s="50">
        <f t="shared" si="8"/>
        <v>0</v>
      </c>
      <c r="G90" s="55"/>
      <c r="H90" s="16"/>
      <c r="I90" s="50">
        <f t="shared" si="7"/>
        <v>0</v>
      </c>
    </row>
    <row r="91" spans="1:9" x14ac:dyDescent="0.3">
      <c r="A91" s="43" t="s">
        <v>72</v>
      </c>
      <c r="B91" s="22" t="s">
        <v>15</v>
      </c>
      <c r="C91" s="19">
        <v>1</v>
      </c>
      <c r="D91" s="19">
        <v>2</v>
      </c>
      <c r="E91" s="64"/>
      <c r="F91" s="50">
        <f t="shared" si="8"/>
        <v>0</v>
      </c>
      <c r="G91" s="55"/>
      <c r="H91" s="16"/>
      <c r="I91" s="50">
        <f t="shared" si="7"/>
        <v>0</v>
      </c>
    </row>
    <row r="92" spans="1:9" x14ac:dyDescent="0.3">
      <c r="A92" s="43" t="s">
        <v>72</v>
      </c>
      <c r="B92" s="22" t="s">
        <v>34</v>
      </c>
      <c r="C92" s="19">
        <v>10</v>
      </c>
      <c r="D92" s="19">
        <v>2</v>
      </c>
      <c r="E92" s="64"/>
      <c r="F92" s="50">
        <f t="shared" si="8"/>
        <v>0</v>
      </c>
      <c r="G92" s="55"/>
      <c r="H92" s="16"/>
      <c r="I92" s="50">
        <f t="shared" si="7"/>
        <v>0</v>
      </c>
    </row>
    <row r="93" spans="1:9" x14ac:dyDescent="0.3">
      <c r="A93" s="43" t="s">
        <v>72</v>
      </c>
      <c r="B93" s="18" t="s">
        <v>157</v>
      </c>
      <c r="C93" s="19">
        <v>2</v>
      </c>
      <c r="D93" s="19">
        <v>2</v>
      </c>
      <c r="E93" s="64"/>
      <c r="F93" s="50">
        <f t="shared" si="8"/>
        <v>0</v>
      </c>
      <c r="G93" s="55"/>
      <c r="H93" s="16"/>
      <c r="I93" s="50">
        <f t="shared" si="7"/>
        <v>0</v>
      </c>
    </row>
    <row r="94" spans="1:9" x14ac:dyDescent="0.3">
      <c r="A94" s="43" t="s">
        <v>72</v>
      </c>
      <c r="B94" s="18" t="s">
        <v>158</v>
      </c>
      <c r="C94" s="19">
        <v>1</v>
      </c>
      <c r="D94" s="19">
        <v>2</v>
      </c>
      <c r="E94" s="64"/>
      <c r="F94" s="50">
        <f t="shared" si="8"/>
        <v>0</v>
      </c>
      <c r="G94" s="55"/>
      <c r="H94" s="16"/>
      <c r="I94" s="50">
        <f t="shared" si="7"/>
        <v>0</v>
      </c>
    </row>
    <row r="95" spans="1:9" x14ac:dyDescent="0.3">
      <c r="A95" s="43" t="s">
        <v>72</v>
      </c>
      <c r="B95" s="18" t="s">
        <v>238</v>
      </c>
      <c r="C95" s="19">
        <v>1</v>
      </c>
      <c r="D95" s="19">
        <v>2</v>
      </c>
      <c r="E95" s="64"/>
      <c r="F95" s="50">
        <f t="shared" si="8"/>
        <v>0</v>
      </c>
      <c r="G95" s="55"/>
      <c r="H95" s="16"/>
      <c r="I95" s="50">
        <f t="shared" si="7"/>
        <v>0</v>
      </c>
    </row>
    <row r="96" spans="1:9" x14ac:dyDescent="0.3">
      <c r="A96" s="43" t="s">
        <v>72</v>
      </c>
      <c r="B96" s="18" t="s">
        <v>18</v>
      </c>
      <c r="C96" s="19">
        <v>1</v>
      </c>
      <c r="D96" s="19">
        <v>2</v>
      </c>
      <c r="E96" s="64"/>
      <c r="F96" s="50">
        <f t="shared" si="8"/>
        <v>0</v>
      </c>
      <c r="G96" s="55"/>
      <c r="H96" s="16"/>
      <c r="I96" s="50">
        <f t="shared" si="7"/>
        <v>0</v>
      </c>
    </row>
    <row r="97" spans="1:9" x14ac:dyDescent="0.3">
      <c r="A97" s="43" t="s">
        <v>72</v>
      </c>
      <c r="B97" s="18" t="s">
        <v>33</v>
      </c>
      <c r="C97" s="19">
        <v>1</v>
      </c>
      <c r="D97" s="19">
        <v>2</v>
      </c>
      <c r="E97" s="64"/>
      <c r="F97" s="50">
        <f t="shared" si="8"/>
        <v>0</v>
      </c>
      <c r="G97" s="55"/>
      <c r="H97" s="16"/>
      <c r="I97" s="50">
        <f t="shared" si="7"/>
        <v>0</v>
      </c>
    </row>
    <row r="98" spans="1:9" x14ac:dyDescent="0.3">
      <c r="A98" s="43" t="s">
        <v>72</v>
      </c>
      <c r="B98" s="18" t="s">
        <v>216</v>
      </c>
      <c r="C98" s="31">
        <v>3</v>
      </c>
      <c r="D98" s="19">
        <v>2</v>
      </c>
      <c r="E98" s="64"/>
      <c r="F98" s="50">
        <f t="shared" si="8"/>
        <v>0</v>
      </c>
      <c r="G98" s="55"/>
      <c r="H98" s="16"/>
      <c r="I98" s="50">
        <f t="shared" si="7"/>
        <v>0</v>
      </c>
    </row>
    <row r="99" spans="1:9" x14ac:dyDescent="0.3">
      <c r="A99" s="43" t="s">
        <v>72</v>
      </c>
      <c r="B99" s="18" t="s">
        <v>19</v>
      </c>
      <c r="C99" s="19">
        <v>500</v>
      </c>
      <c r="D99" s="19">
        <v>2</v>
      </c>
      <c r="E99" s="64"/>
      <c r="F99" s="50">
        <f t="shared" si="8"/>
        <v>0</v>
      </c>
      <c r="G99" s="55"/>
      <c r="H99" s="16"/>
      <c r="I99" s="50">
        <f t="shared" si="7"/>
        <v>0</v>
      </c>
    </row>
    <row r="100" spans="1:9" x14ac:dyDescent="0.3">
      <c r="A100" s="43" t="s">
        <v>72</v>
      </c>
      <c r="B100" s="18" t="s">
        <v>161</v>
      </c>
      <c r="C100" s="19">
        <v>1</v>
      </c>
      <c r="D100" s="19">
        <v>2</v>
      </c>
      <c r="E100" s="64"/>
      <c r="F100" s="50">
        <f t="shared" si="8"/>
        <v>0</v>
      </c>
      <c r="G100" s="55"/>
      <c r="H100" s="16"/>
      <c r="I100" s="50">
        <f t="shared" si="7"/>
        <v>0</v>
      </c>
    </row>
    <row r="101" spans="1:9" x14ac:dyDescent="0.3">
      <c r="A101" s="43" t="s">
        <v>72</v>
      </c>
      <c r="B101" s="18" t="s">
        <v>20</v>
      </c>
      <c r="C101" s="19">
        <v>4</v>
      </c>
      <c r="D101" s="19">
        <v>2</v>
      </c>
      <c r="E101" s="64"/>
      <c r="F101" s="50">
        <f t="shared" si="8"/>
        <v>0</v>
      </c>
      <c r="G101" s="55"/>
      <c r="H101" s="16"/>
      <c r="I101" s="50">
        <f t="shared" si="7"/>
        <v>0</v>
      </c>
    </row>
    <row r="102" spans="1:9" x14ac:dyDescent="0.3">
      <c r="A102" s="43" t="s">
        <v>72</v>
      </c>
      <c r="B102" s="18" t="s">
        <v>41</v>
      </c>
      <c r="C102" s="19">
        <v>1</v>
      </c>
      <c r="D102" s="19">
        <v>2</v>
      </c>
      <c r="E102" s="64"/>
      <c r="F102" s="50">
        <f t="shared" si="8"/>
        <v>0</v>
      </c>
      <c r="G102" s="55"/>
      <c r="H102" s="16"/>
      <c r="I102" s="50">
        <f t="shared" si="7"/>
        <v>0</v>
      </c>
    </row>
    <row r="103" spans="1:9" x14ac:dyDescent="0.3">
      <c r="A103" s="43" t="s">
        <v>72</v>
      </c>
      <c r="B103" s="18" t="s">
        <v>6</v>
      </c>
      <c r="C103" s="19">
        <v>4</v>
      </c>
      <c r="D103" s="19">
        <v>2</v>
      </c>
      <c r="E103" s="64"/>
      <c r="F103" s="50">
        <f t="shared" si="8"/>
        <v>0</v>
      </c>
      <c r="G103" s="55"/>
      <c r="H103" s="16"/>
      <c r="I103" s="50">
        <f t="shared" si="7"/>
        <v>0</v>
      </c>
    </row>
    <row r="104" spans="1:9" x14ac:dyDescent="0.3">
      <c r="A104" s="43" t="s">
        <v>72</v>
      </c>
      <c r="B104" s="18" t="s">
        <v>12</v>
      </c>
      <c r="C104" s="19">
        <v>20</v>
      </c>
      <c r="D104" s="19">
        <v>2</v>
      </c>
      <c r="E104" s="64"/>
      <c r="F104" s="50">
        <f t="shared" si="8"/>
        <v>0</v>
      </c>
      <c r="G104" s="55"/>
      <c r="H104" s="16"/>
      <c r="I104" s="50">
        <f t="shared" si="7"/>
        <v>0</v>
      </c>
    </row>
    <row r="105" spans="1:9" x14ac:dyDescent="0.3">
      <c r="A105" s="43" t="s">
        <v>72</v>
      </c>
      <c r="B105" s="18" t="s">
        <v>159</v>
      </c>
      <c r="C105" s="19">
        <v>15</v>
      </c>
      <c r="D105" s="19">
        <v>1</v>
      </c>
      <c r="E105" s="64"/>
      <c r="F105" s="50">
        <f t="shared" si="8"/>
        <v>0</v>
      </c>
      <c r="G105" s="55"/>
      <c r="H105" s="16"/>
      <c r="I105" s="50">
        <f t="shared" si="7"/>
        <v>0</v>
      </c>
    </row>
    <row r="106" spans="1:9" x14ac:dyDescent="0.3">
      <c r="A106" s="43" t="s">
        <v>72</v>
      </c>
      <c r="B106" s="39" t="s">
        <v>160</v>
      </c>
      <c r="C106" s="19">
        <v>1</v>
      </c>
      <c r="D106" s="19">
        <v>2</v>
      </c>
      <c r="E106" s="64"/>
      <c r="F106" s="50">
        <f t="shared" si="8"/>
        <v>0</v>
      </c>
      <c r="G106" s="55"/>
      <c r="H106" s="16"/>
      <c r="I106" s="50">
        <f t="shared" si="7"/>
        <v>0</v>
      </c>
    </row>
    <row r="107" spans="1:9" x14ac:dyDescent="0.3">
      <c r="A107" s="43" t="s">
        <v>72</v>
      </c>
      <c r="B107" s="18" t="s">
        <v>62</v>
      </c>
      <c r="C107" s="19">
        <v>1</v>
      </c>
      <c r="D107" s="19">
        <v>2</v>
      </c>
      <c r="E107" s="64"/>
      <c r="F107" s="50">
        <f t="shared" si="8"/>
        <v>0</v>
      </c>
      <c r="G107" s="55"/>
      <c r="H107" s="16"/>
      <c r="I107" s="50">
        <f t="shared" si="7"/>
        <v>0</v>
      </c>
    </row>
    <row r="108" spans="1:9" x14ac:dyDescent="0.3">
      <c r="A108" s="10"/>
      <c r="B108" s="11" t="s">
        <v>47</v>
      </c>
      <c r="C108" s="12"/>
      <c r="D108" s="12"/>
      <c r="E108" s="52"/>
      <c r="F108" s="53"/>
      <c r="G108" s="53"/>
      <c r="H108" s="53"/>
      <c r="I108" s="53"/>
    </row>
    <row r="109" spans="1:9" x14ac:dyDescent="0.3">
      <c r="A109" s="43" t="s">
        <v>75</v>
      </c>
      <c r="B109" s="22" t="s">
        <v>162</v>
      </c>
      <c r="C109" s="19">
        <v>1</v>
      </c>
      <c r="D109" s="19">
        <v>1</v>
      </c>
      <c r="E109" s="64"/>
      <c r="F109" s="50">
        <f>E109*D109*C109</f>
        <v>0</v>
      </c>
      <c r="G109" s="55"/>
      <c r="H109" s="16"/>
      <c r="I109" s="50">
        <f t="shared" ref="I109:I120" si="9">+F109+G109+H109</f>
        <v>0</v>
      </c>
    </row>
    <row r="110" spans="1:9" x14ac:dyDescent="0.3">
      <c r="A110" s="43" t="s">
        <v>75</v>
      </c>
      <c r="B110" s="22" t="s">
        <v>163</v>
      </c>
      <c r="C110" s="19">
        <v>1</v>
      </c>
      <c r="D110" s="19">
        <v>1</v>
      </c>
      <c r="E110" s="64"/>
      <c r="F110" s="50">
        <f t="shared" ref="F110:F120" si="10">E110*D110*C110</f>
        <v>0</v>
      </c>
      <c r="G110" s="55"/>
      <c r="H110" s="16"/>
      <c r="I110" s="50">
        <f t="shared" si="9"/>
        <v>0</v>
      </c>
    </row>
    <row r="111" spans="1:9" x14ac:dyDescent="0.3">
      <c r="A111" s="43" t="s">
        <v>75</v>
      </c>
      <c r="B111" s="22" t="s">
        <v>42</v>
      </c>
      <c r="C111" s="19">
        <v>5</v>
      </c>
      <c r="D111" s="19">
        <v>2</v>
      </c>
      <c r="E111" s="64"/>
      <c r="F111" s="50">
        <f t="shared" si="10"/>
        <v>0</v>
      </c>
      <c r="G111" s="55"/>
      <c r="H111" s="16"/>
      <c r="I111" s="50">
        <f t="shared" si="9"/>
        <v>0</v>
      </c>
    </row>
    <row r="112" spans="1:9" x14ac:dyDescent="0.3">
      <c r="A112" s="43" t="s">
        <v>75</v>
      </c>
      <c r="B112" s="22" t="s">
        <v>43</v>
      </c>
      <c r="C112" s="19">
        <v>5</v>
      </c>
      <c r="D112" s="19">
        <v>2</v>
      </c>
      <c r="E112" s="64"/>
      <c r="F112" s="50">
        <f t="shared" si="10"/>
        <v>0</v>
      </c>
      <c r="G112" s="55"/>
      <c r="H112" s="16"/>
      <c r="I112" s="50">
        <f t="shared" si="9"/>
        <v>0</v>
      </c>
    </row>
    <row r="113" spans="1:9" x14ac:dyDescent="0.3">
      <c r="A113" s="43" t="s">
        <v>75</v>
      </c>
      <c r="B113" s="22" t="s">
        <v>44</v>
      </c>
      <c r="C113" s="19">
        <v>15</v>
      </c>
      <c r="D113" s="19">
        <v>2</v>
      </c>
      <c r="E113" s="64"/>
      <c r="F113" s="50">
        <f t="shared" si="10"/>
        <v>0</v>
      </c>
      <c r="G113" s="55"/>
      <c r="H113" s="16"/>
      <c r="I113" s="50">
        <f t="shared" si="9"/>
        <v>0</v>
      </c>
    </row>
    <row r="114" spans="1:9" x14ac:dyDescent="0.3">
      <c r="A114" s="43" t="s">
        <v>75</v>
      </c>
      <c r="B114" s="22" t="s">
        <v>15</v>
      </c>
      <c r="C114" s="19">
        <v>3</v>
      </c>
      <c r="D114" s="19">
        <v>2</v>
      </c>
      <c r="E114" s="64"/>
      <c r="F114" s="50">
        <f t="shared" si="10"/>
        <v>0</v>
      </c>
      <c r="G114" s="55"/>
      <c r="H114" s="16"/>
      <c r="I114" s="50">
        <f t="shared" si="9"/>
        <v>0</v>
      </c>
    </row>
    <row r="115" spans="1:9" x14ac:dyDescent="0.3">
      <c r="A115" s="43" t="s">
        <v>75</v>
      </c>
      <c r="B115" s="18" t="s">
        <v>21</v>
      </c>
      <c r="C115" s="19">
        <v>1</v>
      </c>
      <c r="D115" s="19">
        <v>2</v>
      </c>
      <c r="E115" s="64"/>
      <c r="F115" s="50">
        <f t="shared" si="10"/>
        <v>0</v>
      </c>
      <c r="G115" s="55"/>
      <c r="H115" s="16"/>
      <c r="I115" s="50">
        <f t="shared" si="9"/>
        <v>0</v>
      </c>
    </row>
    <row r="116" spans="1:9" x14ac:dyDescent="0.3">
      <c r="A116" s="43" t="s">
        <v>75</v>
      </c>
      <c r="B116" s="18" t="s">
        <v>18</v>
      </c>
      <c r="C116" s="19">
        <v>1</v>
      </c>
      <c r="D116" s="19">
        <v>2</v>
      </c>
      <c r="E116" s="64"/>
      <c r="F116" s="59">
        <f t="shared" si="10"/>
        <v>0</v>
      </c>
      <c r="G116" s="55"/>
      <c r="H116" s="20"/>
      <c r="I116" s="50">
        <f t="shared" si="9"/>
        <v>0</v>
      </c>
    </row>
    <row r="117" spans="1:9" x14ac:dyDescent="0.3">
      <c r="A117" s="43" t="s">
        <v>75</v>
      </c>
      <c r="B117" s="18" t="s">
        <v>217</v>
      </c>
      <c r="C117" s="19">
        <v>1</v>
      </c>
      <c r="D117" s="19">
        <v>2</v>
      </c>
      <c r="E117" s="64"/>
      <c r="F117" s="50">
        <f t="shared" si="10"/>
        <v>0</v>
      </c>
      <c r="G117" s="55"/>
      <c r="H117" s="16"/>
      <c r="I117" s="50">
        <f t="shared" si="9"/>
        <v>0</v>
      </c>
    </row>
    <row r="118" spans="1:9" x14ac:dyDescent="0.3">
      <c r="A118" s="43" t="s">
        <v>75</v>
      </c>
      <c r="B118" s="18" t="s">
        <v>20</v>
      </c>
      <c r="C118" s="19">
        <v>2</v>
      </c>
      <c r="D118" s="19">
        <v>2</v>
      </c>
      <c r="E118" s="64"/>
      <c r="F118" s="50">
        <f t="shared" si="10"/>
        <v>0</v>
      </c>
      <c r="G118" s="55"/>
      <c r="H118" s="16"/>
      <c r="I118" s="50">
        <f t="shared" si="9"/>
        <v>0</v>
      </c>
    </row>
    <row r="119" spans="1:9" x14ac:dyDescent="0.3">
      <c r="A119" s="43" t="s">
        <v>75</v>
      </c>
      <c r="B119" s="18" t="s">
        <v>63</v>
      </c>
      <c r="C119" s="19">
        <v>1</v>
      </c>
      <c r="D119" s="19">
        <v>2</v>
      </c>
      <c r="E119" s="64"/>
      <c r="F119" s="50">
        <f t="shared" si="10"/>
        <v>0</v>
      </c>
      <c r="G119" s="55"/>
      <c r="H119" s="16"/>
      <c r="I119" s="50">
        <f t="shared" si="9"/>
        <v>0</v>
      </c>
    </row>
    <row r="120" spans="1:9" x14ac:dyDescent="0.3">
      <c r="A120" s="43" t="s">
        <v>75</v>
      </c>
      <c r="B120" s="18" t="s">
        <v>6</v>
      </c>
      <c r="C120" s="19">
        <v>2</v>
      </c>
      <c r="D120" s="19">
        <v>2</v>
      </c>
      <c r="E120" s="64"/>
      <c r="F120" s="50">
        <f t="shared" si="10"/>
        <v>0</v>
      </c>
      <c r="G120" s="55"/>
      <c r="H120" s="16"/>
      <c r="I120" s="50">
        <f t="shared" si="9"/>
        <v>0</v>
      </c>
    </row>
    <row r="121" spans="1:9" x14ac:dyDescent="0.3">
      <c r="A121" s="10"/>
      <c r="B121" s="11" t="s">
        <v>114</v>
      </c>
      <c r="C121" s="12"/>
      <c r="D121" s="12"/>
      <c r="E121" s="52"/>
      <c r="F121" s="53"/>
      <c r="G121" s="53"/>
      <c r="H121" s="53"/>
      <c r="I121" s="53"/>
    </row>
    <row r="122" spans="1:9" x14ac:dyDescent="0.3">
      <c r="A122" s="43" t="s">
        <v>75</v>
      </c>
      <c r="B122" s="22" t="s">
        <v>165</v>
      </c>
      <c r="C122" s="19">
        <v>1</v>
      </c>
      <c r="D122" s="19">
        <v>1</v>
      </c>
      <c r="E122" s="64"/>
      <c r="F122" s="50">
        <f>E122*D122*C122</f>
        <v>0</v>
      </c>
      <c r="G122" s="55"/>
      <c r="H122" s="16"/>
      <c r="I122" s="50">
        <f t="shared" ref="I122:I133" si="11">+F122+G122+H122</f>
        <v>0</v>
      </c>
    </row>
    <row r="123" spans="1:9" x14ac:dyDescent="0.3">
      <c r="A123" s="43" t="s">
        <v>75</v>
      </c>
      <c r="B123" s="22" t="s">
        <v>163</v>
      </c>
      <c r="C123" s="19">
        <v>1</v>
      </c>
      <c r="D123" s="19">
        <v>1</v>
      </c>
      <c r="E123" s="64"/>
      <c r="F123" s="50">
        <f t="shared" ref="F123:F133" si="12">E123*D123*C123</f>
        <v>0</v>
      </c>
      <c r="G123" s="55"/>
      <c r="H123" s="16"/>
      <c r="I123" s="50">
        <f t="shared" si="11"/>
        <v>0</v>
      </c>
    </row>
    <row r="124" spans="1:9" x14ac:dyDescent="0.3">
      <c r="A124" s="43" t="s">
        <v>75</v>
      </c>
      <c r="B124" s="22" t="s">
        <v>42</v>
      </c>
      <c r="C124" s="19">
        <v>5</v>
      </c>
      <c r="D124" s="19">
        <v>2</v>
      </c>
      <c r="E124" s="64"/>
      <c r="F124" s="50">
        <f t="shared" si="12"/>
        <v>0</v>
      </c>
      <c r="G124" s="55"/>
      <c r="H124" s="16"/>
      <c r="I124" s="50">
        <f t="shared" si="11"/>
        <v>0</v>
      </c>
    </row>
    <row r="125" spans="1:9" x14ac:dyDescent="0.3">
      <c r="A125" s="43" t="s">
        <v>75</v>
      </c>
      <c r="B125" s="22" t="s">
        <v>43</v>
      </c>
      <c r="C125" s="19">
        <v>5</v>
      </c>
      <c r="D125" s="19">
        <v>2</v>
      </c>
      <c r="E125" s="64"/>
      <c r="F125" s="50">
        <f t="shared" si="12"/>
        <v>0</v>
      </c>
      <c r="G125" s="55"/>
      <c r="H125" s="16"/>
      <c r="I125" s="50">
        <f t="shared" si="11"/>
        <v>0</v>
      </c>
    </row>
    <row r="126" spans="1:9" x14ac:dyDescent="0.3">
      <c r="A126" s="43" t="s">
        <v>75</v>
      </c>
      <c r="B126" s="22" t="s">
        <v>44</v>
      </c>
      <c r="C126" s="19">
        <v>15</v>
      </c>
      <c r="D126" s="19">
        <v>2</v>
      </c>
      <c r="E126" s="64"/>
      <c r="F126" s="50">
        <f t="shared" si="12"/>
        <v>0</v>
      </c>
      <c r="G126" s="55"/>
      <c r="H126" s="16"/>
      <c r="I126" s="50">
        <f t="shared" si="11"/>
        <v>0</v>
      </c>
    </row>
    <row r="127" spans="1:9" x14ac:dyDescent="0.3">
      <c r="A127" s="43" t="s">
        <v>75</v>
      </c>
      <c r="B127" s="22" t="s">
        <v>15</v>
      </c>
      <c r="C127" s="19">
        <v>3</v>
      </c>
      <c r="D127" s="19">
        <v>2</v>
      </c>
      <c r="E127" s="64"/>
      <c r="F127" s="50">
        <f t="shared" si="12"/>
        <v>0</v>
      </c>
      <c r="G127" s="55"/>
      <c r="H127" s="16"/>
      <c r="I127" s="50">
        <f t="shared" si="11"/>
        <v>0</v>
      </c>
    </row>
    <row r="128" spans="1:9" x14ac:dyDescent="0.3">
      <c r="A128" s="43" t="s">
        <v>75</v>
      </c>
      <c r="B128" s="18" t="s">
        <v>21</v>
      </c>
      <c r="C128" s="19">
        <v>1</v>
      </c>
      <c r="D128" s="19">
        <v>2</v>
      </c>
      <c r="E128" s="64"/>
      <c r="F128" s="50">
        <f t="shared" si="12"/>
        <v>0</v>
      </c>
      <c r="G128" s="55"/>
      <c r="H128" s="16"/>
      <c r="I128" s="50">
        <f t="shared" si="11"/>
        <v>0</v>
      </c>
    </row>
    <row r="129" spans="1:9" x14ac:dyDescent="0.3">
      <c r="A129" s="43" t="s">
        <v>75</v>
      </c>
      <c r="B129" s="18" t="s">
        <v>18</v>
      </c>
      <c r="C129" s="19">
        <v>1</v>
      </c>
      <c r="D129" s="19">
        <v>2</v>
      </c>
      <c r="E129" s="64"/>
      <c r="F129" s="59">
        <f t="shared" si="12"/>
        <v>0</v>
      </c>
      <c r="G129" s="55"/>
      <c r="H129" s="16"/>
      <c r="I129" s="50">
        <f t="shared" si="11"/>
        <v>0</v>
      </c>
    </row>
    <row r="130" spans="1:9" x14ac:dyDescent="0.3">
      <c r="A130" s="43" t="s">
        <v>75</v>
      </c>
      <c r="B130" s="18" t="s">
        <v>164</v>
      </c>
      <c r="C130" s="19">
        <v>1</v>
      </c>
      <c r="D130" s="19">
        <v>2</v>
      </c>
      <c r="E130" s="64"/>
      <c r="F130" s="50">
        <f t="shared" si="12"/>
        <v>0</v>
      </c>
      <c r="G130" s="55"/>
      <c r="H130" s="16"/>
      <c r="I130" s="50">
        <f t="shared" si="11"/>
        <v>0</v>
      </c>
    </row>
    <row r="131" spans="1:9" x14ac:dyDescent="0.3">
      <c r="A131" s="43" t="s">
        <v>75</v>
      </c>
      <c r="B131" s="18" t="s">
        <v>20</v>
      </c>
      <c r="C131" s="19">
        <v>2</v>
      </c>
      <c r="D131" s="19">
        <v>2</v>
      </c>
      <c r="E131" s="64"/>
      <c r="F131" s="50">
        <f t="shared" si="12"/>
        <v>0</v>
      </c>
      <c r="G131" s="55"/>
      <c r="H131" s="16"/>
      <c r="I131" s="50">
        <f t="shared" si="11"/>
        <v>0</v>
      </c>
    </row>
    <row r="132" spans="1:9" x14ac:dyDescent="0.3">
      <c r="A132" s="43" t="s">
        <v>75</v>
      </c>
      <c r="B132" s="18" t="s">
        <v>63</v>
      </c>
      <c r="C132" s="19">
        <v>1</v>
      </c>
      <c r="D132" s="19">
        <v>2</v>
      </c>
      <c r="E132" s="64"/>
      <c r="F132" s="50">
        <f t="shared" si="12"/>
        <v>0</v>
      </c>
      <c r="G132" s="55"/>
      <c r="H132" s="16"/>
      <c r="I132" s="50">
        <f t="shared" si="11"/>
        <v>0</v>
      </c>
    </row>
    <row r="133" spans="1:9" x14ac:dyDescent="0.3">
      <c r="A133" s="43" t="s">
        <v>75</v>
      </c>
      <c r="B133" s="18" t="s">
        <v>6</v>
      </c>
      <c r="C133" s="19">
        <v>2</v>
      </c>
      <c r="D133" s="19">
        <v>2</v>
      </c>
      <c r="E133" s="64"/>
      <c r="F133" s="50">
        <f t="shared" si="12"/>
        <v>0</v>
      </c>
      <c r="G133" s="55"/>
      <c r="H133" s="16"/>
      <c r="I133" s="50">
        <f t="shared" si="11"/>
        <v>0</v>
      </c>
    </row>
    <row r="134" spans="1:9" x14ac:dyDescent="0.3">
      <c r="A134" s="10"/>
      <c r="B134" s="11" t="s">
        <v>48</v>
      </c>
      <c r="C134" s="12"/>
      <c r="D134" s="12"/>
      <c r="E134" s="52"/>
      <c r="F134" s="53"/>
      <c r="G134" s="53"/>
      <c r="H134" s="53"/>
      <c r="I134" s="53"/>
    </row>
    <row r="135" spans="1:9" x14ac:dyDescent="0.3">
      <c r="A135" s="43" t="s">
        <v>76</v>
      </c>
      <c r="B135" s="18" t="s">
        <v>166</v>
      </c>
      <c r="C135" s="19">
        <v>3</v>
      </c>
      <c r="D135" s="19">
        <v>2</v>
      </c>
      <c r="E135" s="64"/>
      <c r="F135" s="50">
        <f t="shared" ref="F135:F138" si="13">E135*D135*C135</f>
        <v>0</v>
      </c>
      <c r="G135" s="55"/>
      <c r="H135" s="16"/>
      <c r="I135" s="50">
        <f t="shared" ref="I135:I138" si="14">+F135+G135+H135</f>
        <v>0</v>
      </c>
    </row>
    <row r="136" spans="1:9" x14ac:dyDescent="0.3">
      <c r="A136" s="43" t="s">
        <v>76</v>
      </c>
      <c r="B136" s="18" t="s">
        <v>17</v>
      </c>
      <c r="C136" s="19">
        <v>3</v>
      </c>
      <c r="D136" s="19">
        <v>2</v>
      </c>
      <c r="E136" s="64"/>
      <c r="F136" s="50">
        <f t="shared" si="13"/>
        <v>0</v>
      </c>
      <c r="G136" s="55"/>
      <c r="H136" s="16"/>
      <c r="I136" s="50">
        <f t="shared" si="14"/>
        <v>0</v>
      </c>
    </row>
    <row r="137" spans="1:9" x14ac:dyDescent="0.3">
      <c r="A137" s="43" t="s">
        <v>76</v>
      </c>
      <c r="B137" s="18" t="s">
        <v>18</v>
      </c>
      <c r="C137" s="19">
        <v>3</v>
      </c>
      <c r="D137" s="19">
        <v>2</v>
      </c>
      <c r="E137" s="64"/>
      <c r="F137" s="59">
        <f t="shared" si="13"/>
        <v>0</v>
      </c>
      <c r="G137" s="55"/>
      <c r="H137" s="20"/>
      <c r="I137" s="50">
        <f t="shared" si="14"/>
        <v>0</v>
      </c>
    </row>
    <row r="138" spans="1:9" x14ac:dyDescent="0.3">
      <c r="A138" s="43" t="s">
        <v>76</v>
      </c>
      <c r="B138" s="18" t="s">
        <v>6</v>
      </c>
      <c r="C138" s="19">
        <v>3</v>
      </c>
      <c r="D138" s="19">
        <v>2</v>
      </c>
      <c r="E138" s="64"/>
      <c r="F138" s="50">
        <f t="shared" si="13"/>
        <v>0</v>
      </c>
      <c r="G138" s="55"/>
      <c r="H138" s="16"/>
      <c r="I138" s="50">
        <f t="shared" si="14"/>
        <v>0</v>
      </c>
    </row>
    <row r="139" spans="1:9" x14ac:dyDescent="0.3">
      <c r="A139" s="10"/>
      <c r="B139" s="11" t="s">
        <v>32</v>
      </c>
      <c r="C139" s="12"/>
      <c r="D139" s="12"/>
      <c r="E139" s="52"/>
      <c r="F139" s="53"/>
      <c r="G139" s="53"/>
      <c r="H139" s="53"/>
      <c r="I139" s="53"/>
    </row>
    <row r="140" spans="1:9" x14ac:dyDescent="0.3">
      <c r="A140" s="43" t="s">
        <v>77</v>
      </c>
      <c r="B140" s="22" t="s">
        <v>9</v>
      </c>
      <c r="C140" s="20">
        <v>1</v>
      </c>
      <c r="D140" s="19">
        <v>2</v>
      </c>
      <c r="E140" s="64"/>
      <c r="F140" s="50">
        <f t="shared" ref="F140:F141" si="15">E140*D140*C140</f>
        <v>0</v>
      </c>
      <c r="G140" s="55"/>
      <c r="H140" s="16"/>
      <c r="I140" s="50">
        <f t="shared" ref="I140:I141" si="16">+F140+G140+H140</f>
        <v>0</v>
      </c>
    </row>
    <row r="141" spans="1:9" x14ac:dyDescent="0.3">
      <c r="A141" s="43" t="s">
        <v>77</v>
      </c>
      <c r="B141" s="18" t="s">
        <v>10</v>
      </c>
      <c r="C141" s="20">
        <v>1</v>
      </c>
      <c r="D141" s="19">
        <v>2</v>
      </c>
      <c r="E141" s="64"/>
      <c r="F141" s="50">
        <f t="shared" si="15"/>
        <v>0</v>
      </c>
      <c r="G141" s="55"/>
      <c r="H141" s="16"/>
      <c r="I141" s="50">
        <f t="shared" si="16"/>
        <v>0</v>
      </c>
    </row>
    <row r="142" spans="1:9" x14ac:dyDescent="0.3">
      <c r="A142" s="10"/>
      <c r="B142" s="11" t="s">
        <v>60</v>
      </c>
      <c r="C142" s="12"/>
      <c r="D142" s="12"/>
      <c r="E142" s="52"/>
      <c r="F142" s="53"/>
      <c r="G142" s="53"/>
      <c r="H142" s="53"/>
      <c r="I142" s="53"/>
    </row>
    <row r="143" spans="1:9" x14ac:dyDescent="0.3">
      <c r="A143" s="43" t="s">
        <v>78</v>
      </c>
      <c r="B143" s="18" t="s">
        <v>6</v>
      </c>
      <c r="C143" s="20">
        <v>2</v>
      </c>
      <c r="D143" s="19">
        <v>2</v>
      </c>
      <c r="E143" s="64"/>
      <c r="F143" s="50">
        <f t="shared" ref="F143:F147" si="17">E143*D143*C143</f>
        <v>0</v>
      </c>
      <c r="G143" s="55"/>
      <c r="H143" s="16"/>
      <c r="I143" s="50">
        <f t="shared" ref="I143:I147" si="18">+F143+G143+H143</f>
        <v>0</v>
      </c>
    </row>
    <row r="144" spans="1:9" x14ac:dyDescent="0.3">
      <c r="A144" s="43" t="s">
        <v>78</v>
      </c>
      <c r="B144" s="18" t="s">
        <v>167</v>
      </c>
      <c r="C144" s="20">
        <v>1</v>
      </c>
      <c r="D144" s="19">
        <v>2</v>
      </c>
      <c r="E144" s="64"/>
      <c r="F144" s="50">
        <f t="shared" si="17"/>
        <v>0</v>
      </c>
      <c r="G144" s="55"/>
      <c r="H144" s="16"/>
      <c r="I144" s="50">
        <f t="shared" si="18"/>
        <v>0</v>
      </c>
    </row>
    <row r="145" spans="1:9" x14ac:dyDescent="0.3">
      <c r="A145" s="43" t="s">
        <v>78</v>
      </c>
      <c r="B145" s="18" t="s">
        <v>7</v>
      </c>
      <c r="C145" s="20">
        <v>1</v>
      </c>
      <c r="D145" s="19">
        <v>2</v>
      </c>
      <c r="E145" s="64"/>
      <c r="F145" s="50">
        <f t="shared" si="17"/>
        <v>0</v>
      </c>
      <c r="G145" s="55"/>
      <c r="H145" s="16"/>
      <c r="I145" s="50">
        <f t="shared" si="18"/>
        <v>0</v>
      </c>
    </row>
    <row r="146" spans="1:9" x14ac:dyDescent="0.3">
      <c r="A146" s="43" t="s">
        <v>78</v>
      </c>
      <c r="B146" s="22" t="s">
        <v>61</v>
      </c>
      <c r="C146" s="20">
        <v>3</v>
      </c>
      <c r="D146" s="21">
        <v>2</v>
      </c>
      <c r="E146" s="64"/>
      <c r="F146" s="50">
        <f t="shared" si="17"/>
        <v>0</v>
      </c>
      <c r="G146" s="55"/>
      <c r="H146" s="16"/>
      <c r="I146" s="50">
        <f t="shared" si="18"/>
        <v>0</v>
      </c>
    </row>
    <row r="147" spans="1:9" x14ac:dyDescent="0.3">
      <c r="A147" s="43" t="s">
        <v>78</v>
      </c>
      <c r="B147" s="18" t="s">
        <v>8</v>
      </c>
      <c r="C147" s="20">
        <v>1</v>
      </c>
      <c r="D147" s="21">
        <v>1</v>
      </c>
      <c r="E147" s="64"/>
      <c r="F147" s="50">
        <f t="shared" si="17"/>
        <v>0</v>
      </c>
      <c r="G147" s="55"/>
      <c r="H147" s="16"/>
      <c r="I147" s="50">
        <f t="shared" si="18"/>
        <v>0</v>
      </c>
    </row>
    <row r="148" spans="1:9" x14ac:dyDescent="0.3">
      <c r="A148" s="10"/>
      <c r="B148" s="11" t="s">
        <v>56</v>
      </c>
      <c r="C148" s="12"/>
      <c r="D148" s="12"/>
      <c r="E148" s="52"/>
      <c r="F148" s="53"/>
      <c r="G148" s="53"/>
      <c r="H148" s="53"/>
      <c r="I148" s="53"/>
    </row>
    <row r="149" spans="1:9" x14ac:dyDescent="0.3">
      <c r="A149" s="43" t="s">
        <v>131</v>
      </c>
      <c r="B149" s="18" t="s">
        <v>218</v>
      </c>
      <c r="C149" s="20">
        <v>1</v>
      </c>
      <c r="D149" s="21">
        <v>2</v>
      </c>
      <c r="E149" s="64"/>
      <c r="F149" s="50">
        <f>E149*D149*C149</f>
        <v>0</v>
      </c>
      <c r="G149" s="55"/>
      <c r="H149" s="20"/>
      <c r="I149" s="50">
        <f>+F149+G149+H149</f>
        <v>0</v>
      </c>
    </row>
    <row r="150" spans="1:9" x14ac:dyDescent="0.3">
      <c r="A150" s="43" t="s">
        <v>131</v>
      </c>
      <c r="B150" s="18" t="s">
        <v>16</v>
      </c>
      <c r="C150" s="20">
        <v>2</v>
      </c>
      <c r="D150" s="21">
        <v>2</v>
      </c>
      <c r="E150" s="64"/>
      <c r="F150" s="50">
        <f>E150*D150*C150</f>
        <v>0</v>
      </c>
      <c r="G150" s="55"/>
      <c r="H150" s="16"/>
      <c r="I150" s="50">
        <f>+F150+G150+H150</f>
        <v>0</v>
      </c>
    </row>
    <row r="151" spans="1:9" x14ac:dyDescent="0.3">
      <c r="A151" s="43" t="s">
        <v>131</v>
      </c>
      <c r="B151" s="18" t="s">
        <v>6</v>
      </c>
      <c r="C151" s="20">
        <v>2</v>
      </c>
      <c r="D151" s="21">
        <v>2</v>
      </c>
      <c r="E151" s="64"/>
      <c r="F151" s="50">
        <f>E151*D151*C151</f>
        <v>0</v>
      </c>
      <c r="G151" s="55"/>
      <c r="H151" s="16"/>
      <c r="I151" s="50">
        <f>+F151+G151+H151</f>
        <v>0</v>
      </c>
    </row>
    <row r="152" spans="1:9" x14ac:dyDescent="0.3">
      <c r="A152" s="43" t="s">
        <v>131</v>
      </c>
      <c r="B152" s="18" t="s">
        <v>167</v>
      </c>
      <c r="C152" s="20">
        <v>2</v>
      </c>
      <c r="D152" s="21">
        <v>2</v>
      </c>
      <c r="E152" s="64"/>
      <c r="F152" s="50">
        <f>E152*D152*C152</f>
        <v>0</v>
      </c>
      <c r="G152" s="55"/>
      <c r="H152" s="16"/>
      <c r="I152" s="50">
        <f>+F152+G152+H152</f>
        <v>0</v>
      </c>
    </row>
    <row r="153" spans="1:9" x14ac:dyDescent="0.3">
      <c r="A153" s="10"/>
      <c r="B153" s="32" t="s">
        <v>133</v>
      </c>
      <c r="C153" s="12"/>
      <c r="D153" s="12"/>
      <c r="E153" s="52"/>
      <c r="F153" s="53"/>
      <c r="G153" s="53"/>
      <c r="H153" s="53"/>
      <c r="I153" s="53"/>
    </row>
    <row r="154" spans="1:9" x14ac:dyDescent="0.3">
      <c r="A154" s="43" t="s">
        <v>132</v>
      </c>
      <c r="B154" s="18" t="s">
        <v>13</v>
      </c>
      <c r="C154" s="20">
        <v>1</v>
      </c>
      <c r="D154" s="19">
        <v>2</v>
      </c>
      <c r="E154" s="64"/>
      <c r="F154" s="50">
        <f>E154*D154*C154</f>
        <v>0</v>
      </c>
      <c r="G154" s="55"/>
      <c r="H154" s="16"/>
      <c r="I154" s="50">
        <f>+F154+G154+H154</f>
        <v>0</v>
      </c>
    </row>
    <row r="155" spans="1:9" x14ac:dyDescent="0.3">
      <c r="A155" s="3" t="s">
        <v>79</v>
      </c>
      <c r="B155" s="4" t="s">
        <v>82</v>
      </c>
      <c r="C155" s="4"/>
      <c r="D155" s="4"/>
      <c r="E155" s="49"/>
      <c r="F155" s="49">
        <f>+F157+F158+F159+F160+F162+F163+F164+F165+F166</f>
        <v>0</v>
      </c>
      <c r="G155" s="49"/>
      <c r="H155" s="49"/>
      <c r="I155" s="49">
        <f>+I157+I158+I159+I160+I162+I163+I164+I165+I166</f>
        <v>0</v>
      </c>
    </row>
    <row r="156" spans="1:9" x14ac:dyDescent="0.3">
      <c r="A156" s="33"/>
      <c r="B156" s="32" t="s">
        <v>39</v>
      </c>
      <c r="C156" s="34"/>
      <c r="D156" s="34"/>
      <c r="E156" s="60"/>
      <c r="F156" s="61"/>
      <c r="G156" s="61"/>
      <c r="H156" s="61"/>
      <c r="I156" s="61"/>
    </row>
    <row r="157" spans="1:9" x14ac:dyDescent="0.3">
      <c r="A157" s="43" t="s">
        <v>79</v>
      </c>
      <c r="B157" s="22" t="s">
        <v>169</v>
      </c>
      <c r="C157" s="35">
        <v>1</v>
      </c>
      <c r="D157" s="35">
        <v>1</v>
      </c>
      <c r="E157" s="64"/>
      <c r="F157" s="59">
        <f>E157*D157*C157</f>
        <v>0</v>
      </c>
      <c r="G157" s="55"/>
      <c r="H157" s="20"/>
      <c r="I157" s="50">
        <f>+F157+G157+H157</f>
        <v>0</v>
      </c>
    </row>
    <row r="158" spans="1:9" x14ac:dyDescent="0.3">
      <c r="A158" s="43" t="s">
        <v>79</v>
      </c>
      <c r="B158" s="22" t="s">
        <v>170</v>
      </c>
      <c r="C158" s="35">
        <v>1</v>
      </c>
      <c r="D158" s="35">
        <v>1</v>
      </c>
      <c r="E158" s="64"/>
      <c r="F158" s="59">
        <f>E158*D158*C158</f>
        <v>0</v>
      </c>
      <c r="G158" s="55"/>
      <c r="H158" s="20"/>
      <c r="I158" s="50">
        <f>+F158+G158+H158</f>
        <v>0</v>
      </c>
    </row>
    <row r="159" spans="1:9" x14ac:dyDescent="0.3">
      <c r="A159" s="43" t="s">
        <v>79</v>
      </c>
      <c r="B159" s="71" t="s">
        <v>6</v>
      </c>
      <c r="C159" s="35">
        <v>1</v>
      </c>
      <c r="D159" s="35">
        <v>2</v>
      </c>
      <c r="E159" s="64"/>
      <c r="F159" s="59">
        <f>E159*D159*C159</f>
        <v>0</v>
      </c>
      <c r="G159" s="55"/>
      <c r="H159" s="20"/>
      <c r="I159" s="50">
        <f>+F159+G159+H159</f>
        <v>0</v>
      </c>
    </row>
    <row r="160" spans="1:9" x14ac:dyDescent="0.3">
      <c r="A160" s="43" t="s">
        <v>79</v>
      </c>
      <c r="B160" s="18" t="s">
        <v>167</v>
      </c>
      <c r="C160" s="35">
        <v>1</v>
      </c>
      <c r="D160" s="35">
        <v>2</v>
      </c>
      <c r="E160" s="64"/>
      <c r="F160" s="59">
        <f>E160*D160*C160</f>
        <v>0</v>
      </c>
      <c r="G160" s="55"/>
      <c r="H160" s="20"/>
      <c r="I160" s="50">
        <f>+F160+G160+H160</f>
        <v>0</v>
      </c>
    </row>
    <row r="161" spans="1:9" x14ac:dyDescent="0.3">
      <c r="A161" s="33"/>
      <c r="B161" s="32" t="s">
        <v>68</v>
      </c>
      <c r="C161" s="34"/>
      <c r="D161" s="34"/>
      <c r="E161" s="60"/>
      <c r="F161" s="61"/>
      <c r="G161" s="61"/>
      <c r="H161" s="61"/>
      <c r="I161" s="61"/>
    </row>
    <row r="162" spans="1:9" x14ac:dyDescent="0.3">
      <c r="A162" s="43" t="s">
        <v>79</v>
      </c>
      <c r="B162" s="22" t="s">
        <v>38</v>
      </c>
      <c r="C162" s="35">
        <v>8</v>
      </c>
      <c r="D162" s="35">
        <v>1</v>
      </c>
      <c r="E162" s="64"/>
      <c r="F162" s="59">
        <f t="shared" ref="F162:F166" si="19">E162*D162*C162</f>
        <v>0</v>
      </c>
      <c r="G162" s="55"/>
      <c r="H162" s="20"/>
      <c r="I162" s="50">
        <f t="shared" ref="I162:I166" si="20">+F162+G162+H162</f>
        <v>0</v>
      </c>
    </row>
    <row r="163" spans="1:9" x14ac:dyDescent="0.3">
      <c r="A163" s="43" t="s">
        <v>79</v>
      </c>
      <c r="B163" s="22" t="s">
        <v>168</v>
      </c>
      <c r="C163" s="35">
        <v>1</v>
      </c>
      <c r="D163" s="35">
        <v>1</v>
      </c>
      <c r="E163" s="64"/>
      <c r="F163" s="59">
        <f t="shared" si="19"/>
        <v>0</v>
      </c>
      <c r="G163" s="55"/>
      <c r="H163" s="20"/>
      <c r="I163" s="50">
        <f t="shared" si="20"/>
        <v>0</v>
      </c>
    </row>
    <row r="164" spans="1:9" x14ac:dyDescent="0.3">
      <c r="A164" s="43" t="s">
        <v>79</v>
      </c>
      <c r="B164" s="71" t="s">
        <v>6</v>
      </c>
      <c r="C164" s="35">
        <v>8</v>
      </c>
      <c r="D164" s="35">
        <v>2</v>
      </c>
      <c r="E164" s="64"/>
      <c r="F164" s="59">
        <f t="shared" si="19"/>
        <v>0</v>
      </c>
      <c r="G164" s="55"/>
      <c r="H164" s="20"/>
      <c r="I164" s="50">
        <f t="shared" si="20"/>
        <v>0</v>
      </c>
    </row>
    <row r="165" spans="1:9" x14ac:dyDescent="0.3">
      <c r="A165" s="43" t="s">
        <v>79</v>
      </c>
      <c r="B165" s="18" t="s">
        <v>219</v>
      </c>
      <c r="C165" s="35">
        <v>8</v>
      </c>
      <c r="D165" s="35">
        <v>2</v>
      </c>
      <c r="E165" s="64"/>
      <c r="F165" s="59">
        <f t="shared" si="19"/>
        <v>0</v>
      </c>
      <c r="G165" s="55"/>
      <c r="H165" s="20"/>
      <c r="I165" s="50">
        <f t="shared" si="20"/>
        <v>0</v>
      </c>
    </row>
    <row r="166" spans="1:9" x14ac:dyDescent="0.3">
      <c r="A166" s="25" t="s">
        <v>79</v>
      </c>
      <c r="B166" s="36" t="s">
        <v>64</v>
      </c>
      <c r="C166" s="37">
        <v>1</v>
      </c>
      <c r="D166" s="37">
        <v>1</v>
      </c>
      <c r="E166" s="64"/>
      <c r="F166" s="59">
        <f t="shared" si="19"/>
        <v>0</v>
      </c>
      <c r="G166" s="56"/>
      <c r="H166" s="20"/>
      <c r="I166" s="50">
        <f t="shared" si="20"/>
        <v>0</v>
      </c>
    </row>
    <row r="167" spans="1:9" x14ac:dyDescent="0.3">
      <c r="A167" s="3" t="s">
        <v>83</v>
      </c>
      <c r="B167" s="4" t="s">
        <v>84</v>
      </c>
      <c r="C167" s="4"/>
      <c r="D167" s="4"/>
      <c r="E167" s="48"/>
      <c r="F167" s="49">
        <f>SUM(F169:F174)</f>
        <v>0</v>
      </c>
      <c r="G167" s="49"/>
      <c r="H167" s="49"/>
      <c r="I167" s="49">
        <f>SUM(I169:I174)</f>
        <v>0</v>
      </c>
    </row>
    <row r="168" spans="1:9" x14ac:dyDescent="0.3">
      <c r="A168" s="10"/>
      <c r="B168" s="11" t="s">
        <v>31</v>
      </c>
      <c r="C168" s="12"/>
      <c r="D168" s="12"/>
      <c r="E168" s="52"/>
      <c r="F168" s="53"/>
      <c r="G168" s="53"/>
      <c r="H168" s="53"/>
      <c r="I168" s="53"/>
    </row>
    <row r="169" spans="1:9" x14ac:dyDescent="0.3">
      <c r="A169" s="43" t="s">
        <v>134</v>
      </c>
      <c r="B169" s="22" t="s">
        <v>171</v>
      </c>
      <c r="C169" s="19">
        <v>10</v>
      </c>
      <c r="D169" s="23">
        <v>1</v>
      </c>
      <c r="E169" s="64"/>
      <c r="F169" s="50">
        <f>E169*D169*C169</f>
        <v>0</v>
      </c>
      <c r="G169" s="55"/>
      <c r="H169" s="16"/>
      <c r="I169" s="50">
        <f t="shared" ref="I169:I174" si="21">+F169+G169+H169</f>
        <v>0</v>
      </c>
    </row>
    <row r="170" spans="1:9" x14ac:dyDescent="0.3">
      <c r="A170" s="43" t="s">
        <v>135</v>
      </c>
      <c r="B170" s="22" t="s">
        <v>172</v>
      </c>
      <c r="C170" s="19">
        <v>1</v>
      </c>
      <c r="D170" s="23">
        <v>1</v>
      </c>
      <c r="E170" s="64"/>
      <c r="F170" s="50">
        <f>E170*D170*C170</f>
        <v>0</v>
      </c>
      <c r="G170" s="55"/>
      <c r="H170" s="16"/>
      <c r="I170" s="50">
        <f t="shared" si="21"/>
        <v>0</v>
      </c>
    </row>
    <row r="171" spans="1:9" x14ac:dyDescent="0.3">
      <c r="A171" s="43" t="s">
        <v>136</v>
      </c>
      <c r="B171" s="22" t="s">
        <v>174</v>
      </c>
      <c r="C171" s="19">
        <v>2</v>
      </c>
      <c r="D171" s="23">
        <v>1</v>
      </c>
      <c r="E171" s="64"/>
      <c r="F171" s="50">
        <f t="shared" ref="F171:F173" si="22">E171*D171*C171</f>
        <v>0</v>
      </c>
      <c r="G171" s="55"/>
      <c r="H171" s="16"/>
      <c r="I171" s="50">
        <f t="shared" si="21"/>
        <v>0</v>
      </c>
    </row>
    <row r="172" spans="1:9" x14ac:dyDescent="0.3">
      <c r="A172" s="43" t="s">
        <v>136</v>
      </c>
      <c r="B172" s="22" t="s">
        <v>173</v>
      </c>
      <c r="C172" s="19">
        <v>2</v>
      </c>
      <c r="D172" s="23">
        <v>1</v>
      </c>
      <c r="E172" s="64"/>
      <c r="F172" s="50">
        <f t="shared" si="22"/>
        <v>0</v>
      </c>
      <c r="G172" s="55"/>
      <c r="H172" s="16"/>
      <c r="I172" s="50">
        <f t="shared" si="21"/>
        <v>0</v>
      </c>
    </row>
    <row r="173" spans="1:9" x14ac:dyDescent="0.3">
      <c r="A173" s="43" t="s">
        <v>136</v>
      </c>
      <c r="B173" s="22" t="s">
        <v>25</v>
      </c>
      <c r="C173" s="19">
        <v>15</v>
      </c>
      <c r="D173" s="23">
        <v>1</v>
      </c>
      <c r="E173" s="64"/>
      <c r="F173" s="50">
        <f t="shared" si="22"/>
        <v>0</v>
      </c>
      <c r="G173" s="55"/>
      <c r="H173" s="16"/>
      <c r="I173" s="50">
        <f t="shared" si="21"/>
        <v>0</v>
      </c>
    </row>
    <row r="174" spans="1:9" x14ac:dyDescent="0.3">
      <c r="A174" s="43" t="s">
        <v>136</v>
      </c>
      <c r="B174" s="22" t="s">
        <v>50</v>
      </c>
      <c r="C174" s="19">
        <v>15</v>
      </c>
      <c r="D174" s="23">
        <v>2</v>
      </c>
      <c r="E174" s="64"/>
      <c r="F174" s="50">
        <f>E174*D174*C174</f>
        <v>0</v>
      </c>
      <c r="G174" s="55"/>
      <c r="H174" s="16"/>
      <c r="I174" s="50">
        <f t="shared" si="21"/>
        <v>0</v>
      </c>
    </row>
    <row r="175" spans="1:9" x14ac:dyDescent="0.3">
      <c r="A175" s="3" t="s">
        <v>70</v>
      </c>
      <c r="B175" s="4" t="s">
        <v>52</v>
      </c>
      <c r="C175" s="4"/>
      <c r="D175" s="4"/>
      <c r="E175" s="48"/>
      <c r="F175" s="49">
        <f>SUM(F177:F190)</f>
        <v>0</v>
      </c>
      <c r="G175" s="49"/>
      <c r="H175" s="49"/>
      <c r="I175" s="49">
        <f>SUM(I177:I190)</f>
        <v>0</v>
      </c>
    </row>
    <row r="176" spans="1:9" x14ac:dyDescent="0.3">
      <c r="A176" s="10"/>
      <c r="B176" s="11" t="s">
        <v>52</v>
      </c>
      <c r="C176" s="12"/>
      <c r="D176" s="12"/>
      <c r="E176" s="52"/>
      <c r="F176" s="53"/>
      <c r="G176" s="53"/>
      <c r="H176" s="53"/>
      <c r="I176" s="53"/>
    </row>
    <row r="177" spans="1:9" ht="12.6" customHeight="1" x14ac:dyDescent="0.3">
      <c r="A177" s="43" t="s">
        <v>85</v>
      </c>
      <c r="B177" s="29" t="s">
        <v>220</v>
      </c>
      <c r="C177" s="19">
        <v>200</v>
      </c>
      <c r="D177" s="23">
        <v>2</v>
      </c>
      <c r="E177" s="64"/>
      <c r="F177" s="50">
        <f>E177*D177*C177</f>
        <v>0</v>
      </c>
      <c r="G177" s="55"/>
      <c r="H177" s="16"/>
      <c r="I177" s="50">
        <f>+F177+G177+H177</f>
        <v>0</v>
      </c>
    </row>
    <row r="178" spans="1:9" ht="20.399999999999999" x14ac:dyDescent="0.3">
      <c r="A178" s="43" t="s">
        <v>137</v>
      </c>
      <c r="B178" s="29" t="s">
        <v>239</v>
      </c>
      <c r="C178" s="19">
        <v>1000</v>
      </c>
      <c r="D178" s="23">
        <v>2</v>
      </c>
      <c r="E178" s="64"/>
      <c r="F178" s="59">
        <f t="shared" ref="F178:F189" si="23">E178*D178*C178</f>
        <v>0</v>
      </c>
      <c r="G178" s="55"/>
      <c r="H178" s="20"/>
      <c r="I178" s="50">
        <f>+F178+G178+H178</f>
        <v>0</v>
      </c>
    </row>
    <row r="179" spans="1:9" ht="20.399999999999999" x14ac:dyDescent="0.3">
      <c r="A179" s="43" t="s">
        <v>137</v>
      </c>
      <c r="B179" s="29" t="s">
        <v>240</v>
      </c>
      <c r="C179" s="19">
        <v>1000</v>
      </c>
      <c r="D179" s="23">
        <v>2</v>
      </c>
      <c r="E179" s="64"/>
      <c r="F179" s="59">
        <f t="shared" si="23"/>
        <v>0</v>
      </c>
      <c r="G179" s="55"/>
      <c r="H179" s="20"/>
      <c r="I179" s="50">
        <f>+F179+G179+H179</f>
        <v>0</v>
      </c>
    </row>
    <row r="180" spans="1:9" ht="20.399999999999999" x14ac:dyDescent="0.3">
      <c r="A180" s="75" t="s">
        <v>137</v>
      </c>
      <c r="B180" s="29" t="s">
        <v>241</v>
      </c>
      <c r="C180" s="19">
        <v>75</v>
      </c>
      <c r="D180" s="78">
        <v>1.5</v>
      </c>
      <c r="E180" s="64"/>
      <c r="F180" s="59">
        <v>0</v>
      </c>
      <c r="G180" s="55"/>
      <c r="H180" s="20"/>
      <c r="I180" s="50">
        <v>0</v>
      </c>
    </row>
    <row r="181" spans="1:9" x14ac:dyDescent="0.3">
      <c r="A181" s="43" t="s">
        <v>138</v>
      </c>
      <c r="B181" s="29" t="s">
        <v>139</v>
      </c>
      <c r="C181" s="19">
        <v>1000</v>
      </c>
      <c r="D181" s="19">
        <v>2</v>
      </c>
      <c r="E181" s="64"/>
      <c r="F181" s="59">
        <f>E181*D181*C181</f>
        <v>0</v>
      </c>
      <c r="G181" s="55"/>
      <c r="H181" s="20"/>
      <c r="I181" s="50">
        <f>+F181+G181+H181</f>
        <v>0</v>
      </c>
    </row>
    <row r="182" spans="1:9" x14ac:dyDescent="0.3">
      <c r="A182" s="43" t="s">
        <v>140</v>
      </c>
      <c r="B182" s="24" t="s">
        <v>221</v>
      </c>
      <c r="C182" s="17">
        <v>500</v>
      </c>
      <c r="D182" s="23">
        <v>1</v>
      </c>
      <c r="E182" s="64"/>
      <c r="F182" s="50">
        <f t="shared" si="23"/>
        <v>0</v>
      </c>
      <c r="G182" s="55"/>
      <c r="H182" s="16"/>
      <c r="I182" s="50">
        <f t="shared" ref="I182:I190" si="24">+F182+G182+H182</f>
        <v>0</v>
      </c>
    </row>
    <row r="183" spans="1:9" ht="20.399999999999999" x14ac:dyDescent="0.3">
      <c r="A183" s="43" t="s">
        <v>141</v>
      </c>
      <c r="B183" s="29" t="s">
        <v>222</v>
      </c>
      <c r="C183" s="17">
        <v>1</v>
      </c>
      <c r="D183" s="23">
        <v>1</v>
      </c>
      <c r="E183" s="64"/>
      <c r="F183" s="50">
        <f t="shared" si="23"/>
        <v>0</v>
      </c>
      <c r="G183" s="55"/>
      <c r="H183" s="16"/>
      <c r="I183" s="50">
        <f t="shared" si="24"/>
        <v>0</v>
      </c>
    </row>
    <row r="184" spans="1:9" x14ac:dyDescent="0.3">
      <c r="A184" s="43" t="s">
        <v>141</v>
      </c>
      <c r="B184" s="22" t="s">
        <v>28</v>
      </c>
      <c r="C184" s="19">
        <v>1</v>
      </c>
      <c r="D184" s="23">
        <v>1</v>
      </c>
      <c r="E184" s="64"/>
      <c r="F184" s="50">
        <f t="shared" si="23"/>
        <v>0</v>
      </c>
      <c r="G184" s="55"/>
      <c r="H184" s="16"/>
      <c r="I184" s="50">
        <f t="shared" si="24"/>
        <v>0</v>
      </c>
    </row>
    <row r="185" spans="1:9" x14ac:dyDescent="0.3">
      <c r="A185" s="43" t="s">
        <v>141</v>
      </c>
      <c r="B185" s="22" t="s">
        <v>11</v>
      </c>
      <c r="C185" s="19">
        <v>1</v>
      </c>
      <c r="D185" s="23">
        <v>1</v>
      </c>
      <c r="E185" s="64"/>
      <c r="F185" s="50">
        <f t="shared" si="23"/>
        <v>0</v>
      </c>
      <c r="G185" s="55"/>
      <c r="H185" s="16"/>
      <c r="I185" s="50">
        <f t="shared" si="24"/>
        <v>0</v>
      </c>
    </row>
    <row r="186" spans="1:9" x14ac:dyDescent="0.3">
      <c r="A186" s="43" t="s">
        <v>141</v>
      </c>
      <c r="B186" s="22" t="s">
        <v>22</v>
      </c>
      <c r="C186" s="19">
        <v>1</v>
      </c>
      <c r="D186" s="23">
        <v>1</v>
      </c>
      <c r="E186" s="64"/>
      <c r="F186" s="50">
        <f t="shared" si="23"/>
        <v>0</v>
      </c>
      <c r="G186" s="55"/>
      <c r="H186" s="16"/>
      <c r="I186" s="50">
        <f t="shared" si="24"/>
        <v>0</v>
      </c>
    </row>
    <row r="187" spans="1:9" x14ac:dyDescent="0.3">
      <c r="A187" s="43" t="s">
        <v>141</v>
      </c>
      <c r="B187" s="22" t="s">
        <v>20</v>
      </c>
      <c r="C187" s="19">
        <v>2</v>
      </c>
      <c r="D187" s="23">
        <v>1</v>
      </c>
      <c r="E187" s="64"/>
      <c r="F187" s="50">
        <f t="shared" si="23"/>
        <v>0</v>
      </c>
      <c r="G187" s="55"/>
      <c r="H187" s="16"/>
      <c r="I187" s="50">
        <f t="shared" si="24"/>
        <v>0</v>
      </c>
    </row>
    <row r="188" spans="1:9" x14ac:dyDescent="0.3">
      <c r="A188" s="43" t="s">
        <v>141</v>
      </c>
      <c r="B188" s="22" t="s">
        <v>29</v>
      </c>
      <c r="C188" s="19">
        <v>1</v>
      </c>
      <c r="D188" s="23">
        <v>1</v>
      </c>
      <c r="E188" s="64"/>
      <c r="F188" s="50">
        <f t="shared" si="23"/>
        <v>0</v>
      </c>
      <c r="G188" s="55"/>
      <c r="H188" s="16"/>
      <c r="I188" s="50">
        <f t="shared" si="24"/>
        <v>0</v>
      </c>
    </row>
    <row r="189" spans="1:9" x14ac:dyDescent="0.3">
      <c r="A189" s="43" t="s">
        <v>141</v>
      </c>
      <c r="B189" s="22" t="s">
        <v>30</v>
      </c>
      <c r="C189" s="19">
        <v>2</v>
      </c>
      <c r="D189" s="23">
        <v>1</v>
      </c>
      <c r="E189" s="64"/>
      <c r="F189" s="50">
        <f t="shared" si="23"/>
        <v>0</v>
      </c>
      <c r="G189" s="55"/>
      <c r="H189" s="16"/>
      <c r="I189" s="50">
        <f t="shared" si="24"/>
        <v>0</v>
      </c>
    </row>
    <row r="190" spans="1:9" x14ac:dyDescent="0.3">
      <c r="A190" s="43" t="s">
        <v>142</v>
      </c>
      <c r="B190" s="22" t="s">
        <v>53</v>
      </c>
      <c r="C190" s="19">
        <v>10</v>
      </c>
      <c r="D190" s="23">
        <v>2</v>
      </c>
      <c r="E190" s="64"/>
      <c r="F190" s="50">
        <f>E190*D190*C190</f>
        <v>0</v>
      </c>
      <c r="G190" s="55"/>
      <c r="H190" s="16"/>
      <c r="I190" s="50">
        <f t="shared" si="24"/>
        <v>0</v>
      </c>
    </row>
    <row r="191" spans="1:9" x14ac:dyDescent="0.3">
      <c r="A191" s="3" t="s">
        <v>100</v>
      </c>
      <c r="B191" s="4" t="s">
        <v>101</v>
      </c>
      <c r="C191" s="4"/>
      <c r="D191" s="4"/>
      <c r="E191" s="48"/>
      <c r="F191" s="49">
        <f>+F193+F194</f>
        <v>0</v>
      </c>
      <c r="G191" s="49"/>
      <c r="H191" s="49"/>
      <c r="I191" s="49">
        <f>+I193+I194</f>
        <v>0</v>
      </c>
    </row>
    <row r="192" spans="1:9" x14ac:dyDescent="0.3">
      <c r="A192" s="10" t="s">
        <v>100</v>
      </c>
      <c r="B192" s="11" t="s">
        <v>102</v>
      </c>
      <c r="C192" s="12"/>
      <c r="D192" s="12"/>
      <c r="E192" s="52"/>
      <c r="F192" s="53"/>
      <c r="G192" s="53"/>
      <c r="H192" s="53"/>
      <c r="I192" s="53"/>
    </row>
    <row r="193" spans="1:9" x14ac:dyDescent="0.3">
      <c r="A193" s="43" t="s">
        <v>100</v>
      </c>
      <c r="B193" s="29" t="s">
        <v>175</v>
      </c>
      <c r="C193" s="19">
        <v>1</v>
      </c>
      <c r="D193" s="23">
        <v>1</v>
      </c>
      <c r="E193" s="64"/>
      <c r="F193" s="50">
        <f>E193*D193*C193</f>
        <v>0</v>
      </c>
      <c r="G193" s="55"/>
      <c r="H193" s="16"/>
      <c r="I193" s="50">
        <f>+F193+G193+H193</f>
        <v>0</v>
      </c>
    </row>
    <row r="194" spans="1:9" x14ac:dyDescent="0.3">
      <c r="A194" s="43" t="s">
        <v>100</v>
      </c>
      <c r="B194" s="29" t="s">
        <v>223</v>
      </c>
      <c r="C194" s="19">
        <v>1</v>
      </c>
      <c r="D194" s="23">
        <v>2</v>
      </c>
      <c r="E194" s="64"/>
      <c r="F194" s="50">
        <f>E194*D194*C194</f>
        <v>0</v>
      </c>
      <c r="G194" s="55"/>
      <c r="H194" s="16"/>
      <c r="I194" s="50">
        <f>+F194+G194+H194</f>
        <v>0</v>
      </c>
    </row>
    <row r="195" spans="1:9" x14ac:dyDescent="0.3">
      <c r="A195" s="3" t="s">
        <v>104</v>
      </c>
      <c r="B195" s="4" t="s">
        <v>103</v>
      </c>
      <c r="C195" s="4"/>
      <c r="D195" s="4"/>
      <c r="E195" s="48"/>
      <c r="F195" s="49">
        <f>+F197+F198</f>
        <v>0</v>
      </c>
      <c r="G195" s="49"/>
      <c r="H195" s="49"/>
      <c r="I195" s="49">
        <f>+I197+I198</f>
        <v>0</v>
      </c>
    </row>
    <row r="196" spans="1:9" x14ac:dyDescent="0.3">
      <c r="A196" s="10" t="s">
        <v>104</v>
      </c>
      <c r="B196" s="11" t="s">
        <v>105</v>
      </c>
      <c r="C196" s="12"/>
      <c r="D196" s="12"/>
      <c r="E196" s="52"/>
      <c r="F196" s="53"/>
      <c r="G196" s="53"/>
      <c r="H196" s="53"/>
      <c r="I196" s="53"/>
    </row>
    <row r="197" spans="1:9" x14ac:dyDescent="0.3">
      <c r="A197" s="43" t="s">
        <v>104</v>
      </c>
      <c r="B197" s="24" t="s">
        <v>65</v>
      </c>
      <c r="C197" s="19">
        <v>1</v>
      </c>
      <c r="D197" s="23">
        <v>1</v>
      </c>
      <c r="E197" s="64"/>
      <c r="F197" s="50">
        <f>E197*D197*C197</f>
        <v>0</v>
      </c>
      <c r="G197" s="55"/>
      <c r="H197" s="16"/>
      <c r="I197" s="50">
        <f>+F197+G197+H197</f>
        <v>0</v>
      </c>
    </row>
    <row r="198" spans="1:9" x14ac:dyDescent="0.3">
      <c r="A198" s="43" t="s">
        <v>104</v>
      </c>
      <c r="B198" s="24" t="s">
        <v>106</v>
      </c>
      <c r="C198" s="19">
        <v>1</v>
      </c>
      <c r="D198" s="23">
        <v>1</v>
      </c>
      <c r="E198" s="64"/>
      <c r="F198" s="50">
        <f>E198*D198*C198</f>
        <v>0</v>
      </c>
      <c r="G198" s="55"/>
      <c r="H198" s="16"/>
      <c r="I198" s="50">
        <f>+F198+G198+H198</f>
        <v>0</v>
      </c>
    </row>
    <row r="199" spans="1:9" x14ac:dyDescent="0.3">
      <c r="A199" s="3" t="s">
        <v>183</v>
      </c>
      <c r="B199" s="4" t="s">
        <v>177</v>
      </c>
      <c r="C199" s="4"/>
      <c r="D199" s="4"/>
      <c r="E199" s="48"/>
      <c r="F199" s="49">
        <f>+F200+F200</f>
        <v>0</v>
      </c>
      <c r="G199" s="49"/>
      <c r="H199" s="49"/>
      <c r="I199" s="49">
        <f>+I200+I200</f>
        <v>0</v>
      </c>
    </row>
    <row r="200" spans="1:9" ht="20.399999999999999" x14ac:dyDescent="0.3">
      <c r="A200" s="43" t="s">
        <v>183</v>
      </c>
      <c r="B200" s="44" t="s">
        <v>226</v>
      </c>
      <c r="C200" s="19">
        <v>1</v>
      </c>
      <c r="D200" s="23">
        <v>1</v>
      </c>
      <c r="E200" s="64"/>
      <c r="F200" s="50">
        <f>E200*D200*C200</f>
        <v>0</v>
      </c>
      <c r="G200" s="55"/>
      <c r="H200" s="16"/>
      <c r="I200" s="50">
        <f>+F200+G200+H200</f>
        <v>0</v>
      </c>
    </row>
    <row r="201" spans="1:9" ht="20.399999999999999" x14ac:dyDescent="0.3">
      <c r="A201" s="43" t="s">
        <v>183</v>
      </c>
      <c r="B201" s="44" t="s">
        <v>227</v>
      </c>
      <c r="C201" s="19">
        <v>1</v>
      </c>
      <c r="D201" s="23">
        <v>1</v>
      </c>
      <c r="E201" s="64"/>
      <c r="F201" s="50">
        <f>E201*D201*C201</f>
        <v>0</v>
      </c>
      <c r="G201" s="55"/>
      <c r="H201" s="16"/>
      <c r="I201" s="50">
        <f>+F201+G201+H201</f>
        <v>0</v>
      </c>
    </row>
    <row r="202" spans="1:9" x14ac:dyDescent="0.3">
      <c r="A202" s="4"/>
      <c r="B202" s="4" t="s">
        <v>57</v>
      </c>
      <c r="C202" s="4"/>
      <c r="D202" s="4"/>
      <c r="E202" s="48"/>
      <c r="F202" s="49">
        <f>+F204+F205+F206+F207</f>
        <v>0</v>
      </c>
      <c r="G202" s="49"/>
      <c r="H202" s="49"/>
      <c r="I202" s="49">
        <f>+I204+I205+I206+I207</f>
        <v>0</v>
      </c>
    </row>
    <row r="203" spans="1:9" x14ac:dyDescent="0.3">
      <c r="A203" s="10" t="s">
        <v>58</v>
      </c>
      <c r="B203" s="11" t="s">
        <v>58</v>
      </c>
      <c r="C203" s="12"/>
      <c r="D203" s="12"/>
      <c r="E203" s="52"/>
      <c r="F203" s="53"/>
      <c r="G203" s="53"/>
      <c r="H203" s="53"/>
      <c r="I203" s="53"/>
    </row>
    <row r="204" spans="1:9" x14ac:dyDescent="0.3">
      <c r="A204" s="43" t="s">
        <v>58</v>
      </c>
      <c r="B204" s="8" t="s">
        <v>55</v>
      </c>
      <c r="C204" s="17">
        <v>3000</v>
      </c>
      <c r="D204" s="19">
        <v>1</v>
      </c>
      <c r="E204" s="64"/>
      <c r="F204" s="50">
        <f>E204*D204*C204</f>
        <v>0</v>
      </c>
      <c r="G204" s="55"/>
      <c r="H204" s="16"/>
      <c r="I204" s="50">
        <f t="shared" ref="I204:I207" si="25">+F204+G204+H204</f>
        <v>0</v>
      </c>
    </row>
    <row r="205" spans="1:9" x14ac:dyDescent="0.3">
      <c r="A205" s="43" t="s">
        <v>58</v>
      </c>
      <c r="B205" s="24" t="s">
        <v>176</v>
      </c>
      <c r="C205" s="19">
        <v>1</v>
      </c>
      <c r="D205" s="23">
        <v>1</v>
      </c>
      <c r="E205" s="64"/>
      <c r="F205" s="50">
        <f t="shared" ref="F205:F207" si="26">E205*D205*C205</f>
        <v>0</v>
      </c>
      <c r="G205" s="55"/>
      <c r="H205" s="16"/>
      <c r="I205" s="50">
        <f t="shared" si="25"/>
        <v>0</v>
      </c>
    </row>
    <row r="206" spans="1:9" x14ac:dyDescent="0.3">
      <c r="A206" s="43" t="s">
        <v>58</v>
      </c>
      <c r="B206" s="24" t="s">
        <v>224</v>
      </c>
      <c r="C206" s="19">
        <v>1</v>
      </c>
      <c r="D206" s="23">
        <v>2</v>
      </c>
      <c r="E206" s="64"/>
      <c r="F206" s="50">
        <f t="shared" si="26"/>
        <v>0</v>
      </c>
      <c r="G206" s="55"/>
      <c r="H206" s="16"/>
      <c r="I206" s="50">
        <f t="shared" si="25"/>
        <v>0</v>
      </c>
    </row>
    <row r="207" spans="1:9" x14ac:dyDescent="0.3">
      <c r="A207" s="43" t="s">
        <v>58</v>
      </c>
      <c r="B207" s="24" t="s">
        <v>178</v>
      </c>
      <c r="C207" s="38">
        <v>1</v>
      </c>
      <c r="D207" s="37">
        <v>1</v>
      </c>
      <c r="E207" s="64"/>
      <c r="F207" s="50">
        <f t="shared" si="26"/>
        <v>0</v>
      </c>
      <c r="G207" s="55"/>
      <c r="H207" s="16"/>
      <c r="I207" s="50">
        <f t="shared" si="25"/>
        <v>0</v>
      </c>
    </row>
    <row r="208" spans="1:9" x14ac:dyDescent="0.3">
      <c r="E208" s="62" t="s">
        <v>35</v>
      </c>
      <c r="F208" s="63">
        <f>+F3+F40+F43+F48+F53+F66+F79+F155+F167+F175+F191+F195+F199+F202</f>
        <v>0</v>
      </c>
      <c r="G208" s="63"/>
      <c r="H208" s="63"/>
      <c r="I208" s="63">
        <f>+I3+I40+I43+I48+I53+I66+I79+I155+I167+I175+I191+I195+I199+I202</f>
        <v>0</v>
      </c>
    </row>
  </sheetData>
  <autoFilter ref="A2:I209"/>
  <mergeCells count="1">
    <mergeCell ref="A1:H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TeknikŞartname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Taylan Özgür Aydın</dc:creator>
  <cp:lastModifiedBy>Tugba OGAN</cp:lastModifiedBy>
  <cp:lastPrinted>2017-04-18T06:47:48Z</cp:lastPrinted>
  <dcterms:created xsi:type="dcterms:W3CDTF">2015-09-02T02:31:18Z</dcterms:created>
  <dcterms:modified xsi:type="dcterms:W3CDTF">2017-04-20T07:00:24Z</dcterms:modified>
</cp:coreProperties>
</file>